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04" windowHeight="9432" activeTab="2"/>
  </bookViews>
  <sheets>
    <sheet name="Доход" sheetId="1" r:id="rId1"/>
    <sheet name="расход" sheetId="2" r:id="rId2"/>
    <sheet name="источники" sheetId="3" r:id="rId3"/>
    <sheet name="Лист1" sheetId="4" r:id="rId4"/>
  </sheets>
  <definedNames>
    <definedName name="_xlnm._FilterDatabase" localSheetId="0" hidden="1">Доход!$A$2:$F$107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"/>
  <c r="E44"/>
  <c r="E46"/>
  <c r="E45"/>
  <c r="E87"/>
  <c r="E89"/>
  <c r="E90"/>
  <c r="E88"/>
  <c r="E63" i="1"/>
  <c r="F63"/>
  <c r="D63"/>
  <c r="E59"/>
  <c r="F59"/>
  <c r="D59"/>
  <c r="E28"/>
  <c r="D28"/>
  <c r="E21"/>
  <c r="D21"/>
  <c r="E87"/>
  <c r="E19" s="1"/>
  <c r="D60"/>
  <c r="D19" s="1"/>
  <c r="F61"/>
  <c r="F62"/>
  <c r="F91"/>
  <c r="F92"/>
  <c r="F86"/>
  <c r="F85"/>
  <c r="F84"/>
  <c r="F78"/>
  <c r="F77"/>
  <c r="F76"/>
  <c r="F52"/>
  <c r="F47"/>
  <c r="F46"/>
  <c r="F45"/>
  <c r="F27"/>
  <c r="F107"/>
  <c r="F106"/>
  <c r="F103"/>
  <c r="F94"/>
  <c r="F93"/>
  <c r="F82"/>
  <c r="F81"/>
  <c r="F80"/>
  <c r="F79"/>
  <c r="F75"/>
  <c r="F74"/>
  <c r="F73"/>
  <c r="F72"/>
  <c r="F71"/>
  <c r="F70"/>
  <c r="F69"/>
  <c r="F68"/>
  <c r="F67"/>
  <c r="F66"/>
  <c r="F65"/>
  <c r="F64"/>
  <c r="F58"/>
  <c r="F57"/>
  <c r="F56"/>
  <c r="F55"/>
  <c r="F54"/>
  <c r="F53"/>
  <c r="F51"/>
  <c r="F50"/>
  <c r="F49"/>
  <c r="F48"/>
  <c r="F44"/>
  <c r="F43"/>
  <c r="F42"/>
  <c r="F41"/>
  <c r="F26"/>
  <c r="F25"/>
  <c r="F24"/>
  <c r="F23"/>
  <c r="F22"/>
  <c r="F21" s="1"/>
  <c r="F32"/>
  <c r="F31"/>
  <c r="F30"/>
  <c r="F29"/>
  <c r="F28" s="1"/>
  <c r="F87" l="1"/>
  <c r="F19"/>
  <c r="F60"/>
  <c r="F176" i="2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</calcChain>
</file>

<file path=xl/sharedStrings.xml><?xml version="1.0" encoding="utf-8"?>
<sst xmlns="http://schemas.openxmlformats.org/spreadsheetml/2006/main" count="879" uniqueCount="454">
  <si>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</si>
  <si>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</si>
  <si>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</si>
  <si>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</si>
  <si>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</si>
  <si>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01.01.2017</t>
  </si>
  <si>
    <t xml:space="preserve">             по ОКПО</t>
  </si>
  <si>
    <t>04226103</t>
  </si>
  <si>
    <t>Наименование финансового органа:</t>
  </si>
  <si>
    <t>Администрация Кутейниковского сельского поселения</t>
  </si>
  <si>
    <t xml:space="preserve">    Глава по БК</t>
  </si>
  <si>
    <t>951</t>
  </si>
  <si>
    <t>Наименование публично-правового образования:</t>
  </si>
  <si>
    <t>по ОКТМО</t>
  </si>
  <si>
    <t>60619430</t>
  </si>
  <si>
    <t>Периодичность: годовая</t>
  </si>
  <si>
    <t/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</si>
  <si>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</si>
  <si>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</si>
  <si>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</si>
  <si>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</si>
  <si>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</si>
  <si>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</si>
  <si>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</si>
  <si>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</si>
  <si>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</si>
  <si>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</si>
  <si>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</si>
  <si>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</si>
  <si>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</si>
  <si>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</si>
  <si>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</si>
  <si>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</si>
  <si>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</si>
  <si>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</si>
  <si>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</si>
  <si>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</si>
  <si>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</si>
  <si>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</si>
  <si>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</si>
  <si>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</si>
  <si>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</si>
  <si>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</si>
  <si>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</si>
  <si>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</si>
  <si>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</si>
  <si>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</si>
  <si>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</si>
  <si>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</si>
  <si>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</si>
  <si>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</si>
  <si>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</si>
  <si>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</si>
  <si>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</si>
  <si>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</si>
  <si>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</si>
  <si>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</si>
  <si>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</si>
  <si>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</si>
  <si>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</si>
  <si>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</si>
  <si>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</si>
  <si>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</si>
  <si>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</si>
  <si>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</si>
  <si>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</si>
  <si>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</si>
  <si>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</si>
  <si>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</si>
  <si>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</si>
  <si>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</si>
  <si>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</si>
  <si>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</si>
  <si>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</si>
  <si>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</si>
  <si>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</si>
  <si>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</si>
  <si>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</si>
  <si>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</si>
  <si>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</si>
  <si>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</si>
  <si>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</si>
  <si>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</si>
  <si>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</si>
  <si>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</si>
  <si>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</si>
  <si>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</si>
  <si>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</si>
  <si>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</si>
  <si>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</si>
  <si>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</si>
  <si>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</si>
  <si>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</si>
  <si>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</si>
  <si>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</si>
  <si>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</si>
  <si>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</si>
  <si>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</si>
  <si>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</si>
  <si>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</si>
  <si>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</si>
  <si>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</si>
  <si>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</si>
  <si>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</si>
  <si>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</si>
  <si>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</si>
  <si>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</si>
  <si>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</si>
  <si>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</si>
  <si>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</si>
  <si>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</si>
  <si>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</si>
  <si>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</si>
  <si>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</si>
  <si>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</si>
  <si>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</si>
  <si>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</si>
  <si>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</si>
  <si>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</si>
  <si>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</si>
  <si>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</si>
  <si>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</si>
  <si>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</si>
  <si>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</si>
  <si>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</si>
  <si>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</si>
  <si>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</si>
  <si>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</si>
  <si>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</si>
  <si>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</si>
  <si>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</si>
  <si>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</si>
  <si>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</si>
  <si>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</si>
  <si>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</si>
  <si>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</si>
  <si>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</si>
  <si>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</si>
  <si>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</si>
  <si>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</si>
  <si>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</si>
  <si>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</si>
  <si>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951 11623050100000140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</si>
  <si>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</si>
  <si>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951 11623051100000140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</si>
  <si>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</si>
  <si>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</si>
  <si>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</si>
  <si>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</si>
  <si>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</si>
  <si>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</si>
  <si>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</si>
  <si>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</si>
  <si>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</si>
  <si>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</si>
  <si>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</si>
  <si>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</si>
  <si>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</si>
  <si>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</si>
  <si>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</si>
  <si>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</si>
  <si>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</si>
  <si>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</si>
  <si>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</si>
  <si>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</si>
  <si>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</si>
  <si>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</si>
  <si>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</si>
  <si>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</si>
  <si>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</si>
  <si>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</si>
  <si>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</si>
  <si>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</si>
  <si>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</si>
  <si>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</si>
  <si>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</si>
  <si>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</si>
  <si>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</si>
  <si>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951 20204012100000151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</si>
  <si>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</si>
  <si>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</si>
  <si>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</si>
  <si>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</si>
  <si>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</si>
  <si>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</si>
  <si>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</si>
  <si>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</si>
  <si>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</si>
  <si>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</si>
  <si>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</si>
  <si>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</si>
  <si>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</si>
  <si>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</si>
  <si>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</si>
  <si>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</si>
  <si>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</si>
  <si>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</si>
  <si>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</si>
  <si>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</si>
  <si>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</si>
  <si>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</si>
  <si>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</si>
  <si>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</si>
  <si>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</si>
  <si>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Специальные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</si>
  <si>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</si>
  <si>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</si>
  <si>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</si>
  <si>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</si>
  <si>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</si>
  <si>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</si>
  <si>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</si>
  <si>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</si>
  <si>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</si>
  <si>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</si>
  <si>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</si>
  <si>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</si>
  <si>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</si>
  <si>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</si>
  <si>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 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</si>
  <si>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</si>
  <si>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</si>
  <si>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</si>
  <si>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Жилищное хозяйство</t>
  </si>
  <si>
    <t>Коммунальное хозяйство</t>
  </si>
  <si>
    <t>Благоустройство</t>
  </si>
  <si>
    <t xml:space="preserve">000 0503 0000000000 244 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</si>
  <si>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</si>
  <si>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</si>
  <si>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</si>
  <si>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</si>
  <si>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</si>
  <si>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</si>
  <si>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</si>
  <si>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Физическая культура и спорт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</si>
  <si>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</si>
  <si>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</si>
  <si>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</si>
  <si>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</si>
  <si>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</si>
  <si>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</si>
  <si>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</si>
  <si>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</si>
  <si>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</si>
  <si>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</si>
  <si>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</si>
  <si>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</si>
  <si>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</si>
  <si>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</si>
  <si>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</si>
  <si>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</si>
  <si>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</si>
  <si>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</si>
  <si>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 xml:space="preserve"> Бюджет Кутейниковского сельского поселения </t>
  </si>
  <si>
    <t>95101050201100000610</t>
  </si>
  <si>
    <t>95101050201100000510</t>
  </si>
  <si>
    <t>95101050000000000000</t>
  </si>
  <si>
    <t xml:space="preserve">Изменение остатков средств </t>
  </si>
  <si>
    <t>95101000000000000000</t>
  </si>
  <si>
    <t>95101050200000000500</t>
  </si>
  <si>
    <t>увелечение остатков средств, всего</t>
  </si>
  <si>
    <t>увеличение остатков средств, всего</t>
  </si>
  <si>
    <t>95101050201000000510</t>
  </si>
  <si>
    <t>95101050200000000600</t>
  </si>
  <si>
    <t>95101050201000000610</t>
  </si>
  <si>
    <t>увеличение остатков средств,всего</t>
  </si>
  <si>
    <t>уменьшение остатков средств ,всего</t>
  </si>
  <si>
    <t xml:space="preserve"> Х</t>
  </si>
  <si>
    <t xml:space="preserve"> -</t>
  </si>
  <si>
    <t>182 10606040000000110</t>
  </si>
  <si>
    <t>182 10606000000000110</t>
  </si>
  <si>
    <t>802 11600000000000000</t>
  </si>
  <si>
    <t>951 11600000000000000</t>
  </si>
  <si>
    <t>100 10300000000000000</t>
  </si>
  <si>
    <t>182 10100000000000000</t>
  </si>
  <si>
    <t>182 10102000010000110</t>
  </si>
  <si>
    <t>182 10102010010000110</t>
  </si>
  <si>
    <t>182 10102020011000110</t>
  </si>
  <si>
    <t>182 10102020012100110</t>
  </si>
  <si>
    <t>182 10102010011000110</t>
  </si>
  <si>
    <t>182 10102010012100110</t>
  </si>
  <si>
    <t>182 10102020010000110</t>
  </si>
  <si>
    <t>на 01 ЯНВАРЯ 2017 г.</t>
  </si>
  <si>
    <t>100 10000000000000000</t>
  </si>
  <si>
    <t>182 10600000000000000</t>
  </si>
  <si>
    <t>182 10000000000000000</t>
  </si>
  <si>
    <t>802 10000000000000000</t>
  </si>
  <si>
    <t>951 10000000000000000</t>
  </si>
  <si>
    <t xml:space="preserve">951 0100 0000000000 000 </t>
  </si>
  <si>
    <t xml:space="preserve">951 0100 0000000000 100 </t>
  </si>
  <si>
    <t xml:space="preserve">951 0100 0000000000 120 </t>
  </si>
  <si>
    <t xml:space="preserve">951 0100 0000000000 121 </t>
  </si>
  <si>
    <t xml:space="preserve">951 0100 0000000000 122 </t>
  </si>
  <si>
    <t xml:space="preserve">951 0100 0000000000 129 </t>
  </si>
  <si>
    <t xml:space="preserve">951 0100 0000000000 200 </t>
  </si>
  <si>
    <t xml:space="preserve">951 0100 0000000000 240 </t>
  </si>
  <si>
    <t xml:space="preserve">951 0100 0000000000 244 </t>
  </si>
  <si>
    <t xml:space="preserve">951 0100 0000000000 500 </t>
  </si>
  <si>
    <t xml:space="preserve">951 0100 0000000000 540 </t>
  </si>
  <si>
    <t xml:space="preserve">951 0100 0000000000 800 </t>
  </si>
  <si>
    <t xml:space="preserve">951 0100 0000000000 850 </t>
  </si>
  <si>
    <t xml:space="preserve">951 0100 0000000000 851 </t>
  </si>
  <si>
    <t xml:space="preserve">951 0100 0000000000 852 </t>
  </si>
  <si>
    <t xml:space="preserve">951 0100 0000000000 853 </t>
  </si>
  <si>
    <t xml:space="preserve">951 0100 0000000000 880 </t>
  </si>
  <si>
    <t xml:space="preserve">951 0102 0000000000 000 </t>
  </si>
  <si>
    <t xml:space="preserve">951 0102 0000000000 100 </t>
  </si>
  <si>
    <t xml:space="preserve">951 0102 0000000000 120 </t>
  </si>
  <si>
    <t xml:space="preserve">951 0102 0000000000 121 </t>
  </si>
  <si>
    <t xml:space="preserve">951 0102 0000000000 122 </t>
  </si>
  <si>
    <t xml:space="preserve">951 0102 0000000000 129 </t>
  </si>
  <si>
    <t xml:space="preserve">951 0104 0000000000 000 </t>
  </si>
  <si>
    <t xml:space="preserve">951 0104 0000000000 100 </t>
  </si>
  <si>
    <t xml:space="preserve">951 0104 0000000000 120 </t>
  </si>
  <si>
    <t xml:space="preserve">951 0104 0000000000 121 </t>
  </si>
  <si>
    <t xml:space="preserve">951 0104 0000000000 122 </t>
  </si>
  <si>
    <t xml:space="preserve">951 0104 0000000000 129 </t>
  </si>
  <si>
    <t xml:space="preserve">951 0104 0000000000 200 </t>
  </si>
  <si>
    <t xml:space="preserve">951 0104 0000000000 240 </t>
  </si>
  <si>
    <t xml:space="preserve">951 0104 0000000000 244 </t>
  </si>
  <si>
    <t xml:space="preserve">951 0104 0000000000 500 </t>
  </si>
  <si>
    <t xml:space="preserve">951 0104 0000000000 540 </t>
  </si>
  <si>
    <t xml:space="preserve">951 0104 0000000000 800 </t>
  </si>
  <si>
    <t xml:space="preserve">951 0104 0000000000 850 </t>
  </si>
  <si>
    <t xml:space="preserve">951 0104 0000000000 851 </t>
  </si>
  <si>
    <t xml:space="preserve">951 0104 0000000000 852 </t>
  </si>
  <si>
    <t xml:space="preserve">951 0104 0000000000 853 </t>
  </si>
  <si>
    <t xml:space="preserve">951 0107 0000000000 000 </t>
  </si>
  <si>
    <t xml:space="preserve">951 0107 0000000000 800 </t>
  </si>
  <si>
    <t xml:space="preserve">951 0107 0000000000 880 </t>
  </si>
  <si>
    <t xml:space="preserve">951 0113 0000000000 000 </t>
  </si>
  <si>
    <t xml:space="preserve">951 0113 0000000000 200 </t>
  </si>
  <si>
    <t xml:space="preserve">951 0113 0000000000 240 </t>
  </si>
  <si>
    <t xml:space="preserve">951 0113 0000000000 244 </t>
  </si>
  <si>
    <t xml:space="preserve">951 0113 0000000000 800 </t>
  </si>
  <si>
    <t xml:space="preserve">951 0113 0000000000 850 </t>
  </si>
  <si>
    <t xml:space="preserve">951 0113 0000000000 852 </t>
  </si>
  <si>
    <t xml:space="preserve">951 0113 0000000000 853 </t>
  </si>
  <si>
    <t xml:space="preserve">951 0200 0000000000 000 </t>
  </si>
  <si>
    <t xml:space="preserve">951 0200 0000000000 100 </t>
  </si>
  <si>
    <t xml:space="preserve">951 0200 0000000000 120 </t>
  </si>
  <si>
    <t xml:space="preserve">951 0200 0000000000 121 </t>
  </si>
  <si>
    <t xml:space="preserve">951 0200 0000000000 129 </t>
  </si>
  <si>
    <t xml:space="preserve">951 0200 0000000000 200 </t>
  </si>
  <si>
    <t xml:space="preserve">951 0200 0000000000 240 </t>
  </si>
  <si>
    <t xml:space="preserve">951 0200 0000000000 244 </t>
  </si>
  <si>
    <t xml:space="preserve">951 0203 0000000000 000 </t>
  </si>
  <si>
    <t xml:space="preserve">951 0203 0000000000 100 </t>
  </si>
  <si>
    <t xml:space="preserve">951 0203 0000000000 120 </t>
  </si>
  <si>
    <t xml:space="preserve">951 0203 0000000000 121 </t>
  </si>
  <si>
    <t xml:space="preserve">951 0203 0000000000 129 </t>
  </si>
  <si>
    <t xml:space="preserve">951 0203 0000000000 200 </t>
  </si>
  <si>
    <t xml:space="preserve">951 0203 0000000000 240 </t>
  </si>
  <si>
    <t xml:space="preserve">951 0203 0000000000 244 </t>
  </si>
  <si>
    <t xml:space="preserve">951 0300 0000000000 000 </t>
  </si>
  <si>
    <t xml:space="preserve">951 0300 0000000000 200 </t>
  </si>
  <si>
    <t xml:space="preserve">951 0300 0000000000 240 </t>
  </si>
  <si>
    <t xml:space="preserve">951 0300 0000000000 244 </t>
  </si>
  <si>
    <t xml:space="preserve">951 0300 0000000000 500 </t>
  </si>
  <si>
    <t xml:space="preserve">951 0300 0000000000 540 </t>
  </si>
  <si>
    <t xml:space="preserve">951 0309 0000000000 000 </t>
  </si>
  <si>
    <t xml:space="preserve">951 0309 0000000000 200 </t>
  </si>
  <si>
    <t xml:space="preserve">951 0309 0000000000 240 </t>
  </si>
  <si>
    <t xml:space="preserve">951 0309 0000000000 244 </t>
  </si>
  <si>
    <t xml:space="preserve">951 0309 0000000000 500 </t>
  </si>
  <si>
    <t xml:space="preserve">951 0309 0000000000 540 </t>
  </si>
  <si>
    <t xml:space="preserve">951 0310 0000000000 000 </t>
  </si>
  <si>
    <t xml:space="preserve">951 1102 0000000000 244 </t>
  </si>
  <si>
    <t xml:space="preserve">951 1102 0000000000 240 </t>
  </si>
  <si>
    <t xml:space="preserve">951 1102 0000000000 200 </t>
  </si>
  <si>
    <t xml:space="preserve">951 1102 0000000000 000 </t>
  </si>
  <si>
    <t xml:space="preserve">951 1100 0000000000 244 </t>
  </si>
  <si>
    <t xml:space="preserve">951 1100 0000000000 240 </t>
  </si>
  <si>
    <t xml:space="preserve">951 1100 0000000000 200 </t>
  </si>
  <si>
    <t xml:space="preserve">951 1100 0000000000 000 </t>
  </si>
  <si>
    <t xml:space="preserve">951 0801 0000000000 611 </t>
  </si>
  <si>
    <t xml:space="preserve">951 0801 0000000000 610 </t>
  </si>
  <si>
    <t xml:space="preserve">951 0801 0000000000 600 </t>
  </si>
  <si>
    <t xml:space="preserve">951 0801 0000000000 244 </t>
  </si>
  <si>
    <t xml:space="preserve">951 0801 0000000000 243 </t>
  </si>
  <si>
    <t xml:space="preserve">951 0801 0000000000 240 </t>
  </si>
  <si>
    <t xml:space="preserve">951 0801 0000000000 200 </t>
  </si>
  <si>
    <t xml:space="preserve">951 0801 0000000000 000 </t>
  </si>
  <si>
    <t xml:space="preserve">951 0800 0000000000 611 </t>
  </si>
  <si>
    <t xml:space="preserve">951 0800 0000000000 610 </t>
  </si>
  <si>
    <t xml:space="preserve">951 0800 0000000000 600 </t>
  </si>
  <si>
    <t xml:space="preserve">951 0800 0000000000 244 </t>
  </si>
  <si>
    <t xml:space="preserve">951 0800 0000000000 243 </t>
  </si>
  <si>
    <t xml:space="preserve">951 0800 0000000000 240 </t>
  </si>
  <si>
    <t xml:space="preserve">951 0800 0000000000 200 </t>
  </si>
  <si>
    <t xml:space="preserve">951 0310 0000000000 200 </t>
  </si>
  <si>
    <t xml:space="preserve">951 0310 0000000000 240 </t>
  </si>
  <si>
    <t xml:space="preserve">951 0310 0000000000 244 </t>
  </si>
  <si>
    <t xml:space="preserve">951 0400 0000000000 000 </t>
  </si>
  <si>
    <t xml:space="preserve">951 0400 0000000000 200 </t>
  </si>
  <si>
    <t xml:space="preserve">951 0400 0000000000 240 </t>
  </si>
  <si>
    <t xml:space="preserve">951 0400 0000000000 243 </t>
  </si>
  <si>
    <t xml:space="preserve">951 0400 0000000000 244 </t>
  </si>
  <si>
    <t xml:space="preserve">951 0400 0000000000 400 </t>
  </si>
  <si>
    <t xml:space="preserve">951 0400 0000000000 410 </t>
  </si>
  <si>
    <t xml:space="preserve">951 0400 0000000000 414 </t>
  </si>
  <si>
    <t xml:space="preserve">951 0409 0000000000 000 </t>
  </si>
  <si>
    <t xml:space="preserve">951 0409 0000000000 200 </t>
  </si>
  <si>
    <t xml:space="preserve">951 0409 0000000000 240 </t>
  </si>
  <si>
    <t xml:space="preserve">951 0409 0000000000 243 </t>
  </si>
  <si>
    <t xml:space="preserve">951 0409 0000000000 244 </t>
  </si>
  <si>
    <t xml:space="preserve">951 0409 0000000000 400 </t>
  </si>
  <si>
    <t xml:space="preserve">951 0409 0000000000 410 </t>
  </si>
  <si>
    <t xml:space="preserve">951 0409 0000000000 414 </t>
  </si>
  <si>
    <t xml:space="preserve">951 0412 0000000000 000 </t>
  </si>
  <si>
    <t xml:space="preserve">951 0412 0000000000 200 </t>
  </si>
  <si>
    <t xml:space="preserve">951 0412 0000000000 244 </t>
  </si>
  <si>
    <t xml:space="preserve">951 0412 0000000000 240 </t>
  </si>
  <si>
    <t xml:space="preserve">951 0500 0000000000 000 </t>
  </si>
  <si>
    <t xml:space="preserve">951 0500 0000000000 200 </t>
  </si>
  <si>
    <t xml:space="preserve">951 0500 0000000000 240 </t>
  </si>
  <si>
    <t xml:space="preserve">951 0500 0000000000 243 </t>
  </si>
  <si>
    <t xml:space="preserve">951 0500 0000000000 244 </t>
  </si>
  <si>
    <t xml:space="preserve">951 0500 0000000000 400 </t>
  </si>
  <si>
    <t xml:space="preserve">951 0500 0000000000 410 </t>
  </si>
  <si>
    <t xml:space="preserve">951 0500 0000000000 414 </t>
  </si>
  <si>
    <t xml:space="preserve">951 0500 0000000000 800 </t>
  </si>
  <si>
    <t xml:space="preserve">951 0500 0000000000 810 </t>
  </si>
  <si>
    <t xml:space="preserve"> 951 0501 0000000000 000 </t>
  </si>
  <si>
    <t xml:space="preserve">951 0501 0000000000 200 </t>
  </si>
  <si>
    <t xml:space="preserve">951 0501 0000000000 240 </t>
  </si>
  <si>
    <t xml:space="preserve">951 0501 0000000000 243 </t>
  </si>
  <si>
    <t xml:space="preserve">951 0501 0000000000 244 </t>
  </si>
  <si>
    <t xml:space="preserve">951 0502 0000000000 000 </t>
  </si>
  <si>
    <t xml:space="preserve">951 0502 0000000000 200 </t>
  </si>
  <si>
    <t xml:space="preserve">951 0502 0000000000 240 </t>
  </si>
  <si>
    <t xml:space="preserve">951 0502 0000000000 244 </t>
  </si>
  <si>
    <t xml:space="preserve">951 0502 0000000000 400 </t>
  </si>
  <si>
    <t xml:space="preserve">951 0502 0000000000 410 </t>
  </si>
  <si>
    <t xml:space="preserve">951 0800 0000000000 000 </t>
  </si>
  <si>
    <t xml:space="preserve">951 0705 0000000000 244 </t>
  </si>
  <si>
    <t xml:space="preserve">951 0705 0000000000 240 </t>
  </si>
  <si>
    <t xml:space="preserve">951 0705 0000000000 200 </t>
  </si>
  <si>
    <t xml:space="preserve">951 0705 0000000000 000 </t>
  </si>
  <si>
    <t xml:space="preserve">951 0700 0000000000 244 </t>
  </si>
  <si>
    <t xml:space="preserve">951 0700 0000000000 240 </t>
  </si>
  <si>
    <t xml:space="preserve">951 0700 0000000000 200 </t>
  </si>
  <si>
    <t xml:space="preserve">951 0700 0000000000 000 </t>
  </si>
  <si>
    <t xml:space="preserve">951 0502 0000000000 414 </t>
  </si>
  <si>
    <t xml:space="preserve">951 0502 0000000000 800 </t>
  </si>
  <si>
    <t xml:space="preserve">951 0502 0000000000 810 </t>
  </si>
  <si>
    <t xml:space="preserve">951 0503 0000000000 000 </t>
  </si>
  <si>
    <t xml:space="preserve">951 0503 0000000000 200 </t>
  </si>
  <si>
    <t xml:space="preserve">951 0503 0000000000 240 </t>
  </si>
  <si>
    <r>
      <t xml:space="preserve">Руководитель                     _______________________________________ </t>
    </r>
    <r>
      <rPr>
        <u/>
        <sz val="8"/>
        <rFont val="Arial"/>
        <family val="2"/>
        <charset val="204"/>
      </rPr>
      <t xml:space="preserve">  Щука А.П.</t>
    </r>
  </si>
  <si>
    <t>Руководитель финансово-</t>
  </si>
  <si>
    <t>экономической службы       ________________________________________ Кругленко Е.И.</t>
  </si>
  <si>
    <t>Главный бухгалтер              ________________________________________ Эржанова Н.Р</t>
  </si>
  <si>
    <t xml:space="preserve">"________"  _______________ 2017 год.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</si>
</sst>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3" fillId="0" borderId="26" xfId="0" applyFont="1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29" xfId="0" applyBorder="1"/>
    <xf numFmtId="0" fontId="0" fillId="0" borderId="30" xfId="0" applyBorder="1"/>
    <xf numFmtId="49" fontId="2" fillId="0" borderId="21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0" fontId="0" fillId="0" borderId="6" xfId="0" applyBorder="1"/>
    <xf numFmtId="0" fontId="0" fillId="0" borderId="37" xfId="0" applyBorder="1"/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right"/>
    </xf>
    <xf numFmtId="49" fontId="2" fillId="0" borderId="36" xfId="0" applyNumberFormat="1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9" fontId="3" fillId="0" borderId="42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left" wrapText="1"/>
    </xf>
    <xf numFmtId="49" fontId="3" fillId="0" borderId="43" xfId="0" applyNumberFormat="1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" fontId="4" fillId="0" borderId="46" xfId="0" applyNumberFormat="1" applyFont="1" applyBorder="1" applyAlignment="1">
      <alignment horizontal="right"/>
    </xf>
    <xf numFmtId="0" fontId="0" fillId="0" borderId="17" xfId="0" applyBorder="1"/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right"/>
    </xf>
    <xf numFmtId="49" fontId="3" fillId="0" borderId="44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0" fontId="3" fillId="0" borderId="43" xfId="0" applyFont="1" applyBorder="1" applyAlignment="1">
      <alignment horizontal="left"/>
    </xf>
    <xf numFmtId="49" fontId="3" fillId="0" borderId="34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4" fontId="4" fillId="0" borderId="48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left" wrapText="1"/>
    </xf>
    <xf numFmtId="49" fontId="2" fillId="2" borderId="14" xfId="0" applyNumberFormat="1" applyFont="1" applyFill="1" applyBorder="1" applyAlignment="1">
      <alignment horizontal="center" wrapText="1"/>
    </xf>
    <xf numFmtId="49" fontId="4" fillId="2" borderId="32" xfId="0" applyNumberFormat="1" applyFont="1" applyFill="1" applyBorder="1" applyAlignment="1">
      <alignment horizontal="center"/>
    </xf>
    <xf numFmtId="4" fontId="4" fillId="2" borderId="15" xfId="0" applyNumberFormat="1" applyFont="1" applyFill="1" applyBorder="1" applyAlignment="1">
      <alignment horizontal="right"/>
    </xf>
    <xf numFmtId="0" fontId="0" fillId="2" borderId="0" xfId="0" applyFill="1"/>
    <xf numFmtId="4" fontId="4" fillId="2" borderId="24" xfId="0" applyNumberFormat="1" applyFont="1" applyFill="1" applyBorder="1" applyAlignment="1">
      <alignment horizontal="right"/>
    </xf>
    <xf numFmtId="49" fontId="2" fillId="2" borderId="31" xfId="0" applyNumberFormat="1" applyFont="1" applyFill="1" applyBorder="1" applyAlignment="1">
      <alignment horizontal="left" wrapText="1"/>
    </xf>
    <xf numFmtId="49" fontId="2" fillId="2" borderId="32" xfId="0" applyNumberFormat="1" applyFont="1" applyFill="1" applyBorder="1" applyAlignment="1">
      <alignment horizontal="center"/>
    </xf>
    <xf numFmtId="4" fontId="2" fillId="2" borderId="15" xfId="0" applyNumberFormat="1" applyFont="1" applyFill="1" applyBorder="1" applyAlignment="1">
      <alignment horizontal="right"/>
    </xf>
    <xf numFmtId="4" fontId="3" fillId="2" borderId="24" xfId="0" applyNumberFormat="1" applyFont="1" applyFill="1" applyBorder="1" applyAlignment="1">
      <alignment horizontal="right"/>
    </xf>
    <xf numFmtId="165" fontId="2" fillId="2" borderId="31" xfId="0" applyNumberFormat="1" applyFont="1" applyFill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/>
    </xf>
    <xf numFmtId="4" fontId="0" fillId="0" borderId="0" xfId="0" applyNumberFormat="1"/>
    <xf numFmtId="49" fontId="4" fillId="0" borderId="26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7" fillId="0" borderId="0" xfId="0" applyFont="1"/>
    <xf numFmtId="0" fontId="7" fillId="0" borderId="0" xfId="0" applyFont="1" applyBorder="1"/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opLeftCell="A113" workbookViewId="0">
      <selection activeCell="A108" sqref="A108"/>
    </sheetView>
  </sheetViews>
  <sheetFormatPr defaultRowHeight="14.4"/>
  <cols>
    <col min="1" max="1" width="35.77734375" customWidth="1"/>
    <col min="2" max="2" width="6.5546875" customWidth="1"/>
    <col min="3" max="3" width="18.6640625" customWidth="1"/>
    <col min="4" max="4" width="11.44140625" customWidth="1"/>
    <col min="5" max="5" width="12.21875" customWidth="1"/>
    <col min="6" max="6" width="9.33203125" customWidth="1"/>
    <col min="7" max="7" width="11.33203125" bestFit="1" customWidth="1"/>
  </cols>
  <sheetData>
    <row r="1" spans="1:6">
      <c r="A1" s="131"/>
      <c r="B1" s="131"/>
      <c r="C1" s="131"/>
      <c r="D1" s="131"/>
      <c r="E1" s="1"/>
      <c r="F1" s="2"/>
    </row>
    <row r="2" spans="1:6" ht="15" thickBot="1">
      <c r="A2" s="131" t="s">
        <v>0</v>
      </c>
      <c r="B2" s="131"/>
      <c r="C2" s="131"/>
      <c r="D2" s="131"/>
      <c r="E2" s="3"/>
      <c r="F2" s="4" t="s">
        <v>1</v>
      </c>
    </row>
    <row r="3" spans="1:6">
      <c r="A3" s="5"/>
      <c r="B3" s="5"/>
      <c r="C3" s="5"/>
      <c r="D3" s="6"/>
      <c r="E3" s="7" t="s">
        <v>2</v>
      </c>
      <c r="F3" s="8" t="s">
        <v>3</v>
      </c>
    </row>
    <row r="4" spans="1:6">
      <c r="A4" s="132" t="s">
        <v>282</v>
      </c>
      <c r="B4" s="132"/>
      <c r="C4" s="132"/>
      <c r="D4" s="132"/>
      <c r="E4" s="9" t="s">
        <v>4</v>
      </c>
      <c r="F4" s="10" t="s">
        <v>5</v>
      </c>
    </row>
    <row r="5" spans="1:6">
      <c r="A5" s="5"/>
      <c r="B5" s="5"/>
      <c r="C5" s="5"/>
      <c r="D5" s="6"/>
      <c r="E5" s="9" t="s">
        <v>6</v>
      </c>
      <c r="F5" s="11" t="s">
        <v>7</v>
      </c>
    </row>
    <row r="6" spans="1:6" ht="28.2" customHeight="1">
      <c r="A6" s="81" t="s">
        <v>8</v>
      </c>
      <c r="B6" s="133" t="s">
        <v>9</v>
      </c>
      <c r="C6" s="134"/>
      <c r="D6" s="134"/>
      <c r="E6" s="9" t="s">
        <v>10</v>
      </c>
      <c r="F6" s="11" t="s">
        <v>11</v>
      </c>
    </row>
    <row r="7" spans="1:6" ht="31.2" customHeight="1">
      <c r="A7" s="12" t="s">
        <v>12</v>
      </c>
      <c r="B7" s="135" t="s">
        <v>253</v>
      </c>
      <c r="C7" s="135"/>
      <c r="D7" s="135"/>
      <c r="E7" s="9" t="s">
        <v>13</v>
      </c>
      <c r="F7" s="13" t="s">
        <v>14</v>
      </c>
    </row>
    <row r="8" spans="1:6">
      <c r="A8" s="12" t="s">
        <v>15</v>
      </c>
      <c r="B8" s="12"/>
      <c r="C8" s="12"/>
      <c r="D8" s="14"/>
      <c r="E8" s="9"/>
      <c r="F8" s="15" t="s">
        <v>16</v>
      </c>
    </row>
    <row r="9" spans="1:6" ht="15" thickBot="1">
      <c r="A9" s="12" t="s">
        <v>17</v>
      </c>
      <c r="B9" s="12"/>
      <c r="C9" s="16"/>
      <c r="D9" s="14"/>
      <c r="E9" s="9" t="s">
        <v>18</v>
      </c>
      <c r="F9" s="17" t="s">
        <v>19</v>
      </c>
    </row>
    <row r="10" spans="1:6" ht="15" thickBot="1">
      <c r="A10" s="136" t="s">
        <v>20</v>
      </c>
      <c r="B10" s="136"/>
      <c r="C10" s="136"/>
      <c r="D10" s="136"/>
      <c r="E10" s="18"/>
      <c r="F10" s="19"/>
    </row>
    <row r="11" spans="1:6">
      <c r="A11" s="137" t="s">
        <v>21</v>
      </c>
      <c r="B11" s="140" t="s">
        <v>22</v>
      </c>
      <c r="C11" s="140" t="s">
        <v>23</v>
      </c>
      <c r="D11" s="143" t="s">
        <v>24</v>
      </c>
      <c r="E11" s="143" t="s">
        <v>25</v>
      </c>
      <c r="F11" s="128" t="s">
        <v>26</v>
      </c>
    </row>
    <row r="12" spans="1:6" ht="13.2" customHeight="1">
      <c r="A12" s="138"/>
      <c r="B12" s="141"/>
      <c r="C12" s="141"/>
      <c r="D12" s="144"/>
      <c r="E12" s="144"/>
      <c r="F12" s="129"/>
    </row>
    <row r="13" spans="1:6" ht="9.6" customHeight="1">
      <c r="A13" s="138"/>
      <c r="B13" s="141"/>
      <c r="C13" s="141"/>
      <c r="D13" s="144"/>
      <c r="E13" s="144"/>
      <c r="F13" s="129"/>
    </row>
    <row r="14" spans="1:6" ht="9" hidden="1" customHeight="1">
      <c r="A14" s="138"/>
      <c r="B14" s="141"/>
      <c r="C14" s="141"/>
      <c r="D14" s="144"/>
      <c r="E14" s="144"/>
      <c r="F14" s="129"/>
    </row>
    <row r="15" spans="1:6" ht="2.4" hidden="1" customHeight="1">
      <c r="A15" s="138"/>
      <c r="B15" s="141"/>
      <c r="C15" s="141"/>
      <c r="D15" s="144"/>
      <c r="E15" s="144"/>
      <c r="F15" s="129"/>
    </row>
    <row r="16" spans="1:6" hidden="1">
      <c r="A16" s="138"/>
      <c r="B16" s="141"/>
      <c r="C16" s="141"/>
      <c r="D16" s="144"/>
      <c r="E16" s="144"/>
      <c r="F16" s="129"/>
    </row>
    <row r="17" spans="1:6" ht="1.8" customHeight="1">
      <c r="A17" s="139"/>
      <c r="B17" s="142"/>
      <c r="C17" s="142"/>
      <c r="D17" s="145"/>
      <c r="E17" s="145"/>
      <c r="F17" s="130"/>
    </row>
    <row r="18" spans="1:6" ht="15" thickBot="1">
      <c r="A18" s="20">
        <v>1</v>
      </c>
      <c r="B18" s="21">
        <v>2</v>
      </c>
      <c r="C18" s="22">
        <v>3</v>
      </c>
      <c r="D18" s="23" t="s">
        <v>27</v>
      </c>
      <c r="E18" s="24" t="s">
        <v>28</v>
      </c>
      <c r="F18" s="25" t="s">
        <v>29</v>
      </c>
    </row>
    <row r="19" spans="1:6">
      <c r="A19" s="127" t="s">
        <v>30</v>
      </c>
      <c r="B19" s="122" t="s">
        <v>31</v>
      </c>
      <c r="C19" s="123" t="s">
        <v>32</v>
      </c>
      <c r="D19" s="84">
        <f>D22+D29+D41+D48+D60+D64+D68+D79+D87+D93</f>
        <v>23327200</v>
      </c>
      <c r="E19" s="84">
        <f>E22+E29+E41+E48+E60+E64+E68+E79+E87+E93+E83</f>
        <v>23773960.669999998</v>
      </c>
      <c r="F19" s="84">
        <f>D19-E19</f>
        <v>-446760.66999999806</v>
      </c>
    </row>
    <row r="20" spans="1:6">
      <c r="A20" s="124" t="s">
        <v>33</v>
      </c>
      <c r="B20" s="110"/>
      <c r="C20" s="108"/>
      <c r="D20" s="58"/>
      <c r="E20" s="58"/>
      <c r="F20" s="58"/>
    </row>
    <row r="21" spans="1:6">
      <c r="A21" s="124" t="s">
        <v>34</v>
      </c>
      <c r="B21" s="110" t="s">
        <v>31</v>
      </c>
      <c r="C21" s="125" t="s">
        <v>283</v>
      </c>
      <c r="D21" s="74">
        <f>SUM(D22)</f>
        <v>2803800</v>
      </c>
      <c r="E21" s="74">
        <f t="shared" ref="E21:F21" si="0">SUM(E22)</f>
        <v>3172765.84</v>
      </c>
      <c r="F21" s="74">
        <f t="shared" si="0"/>
        <v>-368965.83999999985</v>
      </c>
    </row>
    <row r="22" spans="1:6" s="115" customFormat="1" ht="31.8">
      <c r="A22" s="111" t="s">
        <v>52</v>
      </c>
      <c r="B22" s="112" t="s">
        <v>31</v>
      </c>
      <c r="C22" s="113" t="s">
        <v>273</v>
      </c>
      <c r="D22" s="114">
        <v>2803800</v>
      </c>
      <c r="E22" s="114">
        <v>3172765.84</v>
      </c>
      <c r="F22" s="114">
        <f t="shared" ref="F22:F87" si="1">D22-E22</f>
        <v>-368965.83999999985</v>
      </c>
    </row>
    <row r="23" spans="1:6" s="115" customFormat="1" ht="31.8">
      <c r="A23" s="117" t="s">
        <v>53</v>
      </c>
      <c r="B23" s="112" t="s">
        <v>31</v>
      </c>
      <c r="C23" s="118" t="s">
        <v>54</v>
      </c>
      <c r="D23" s="119">
        <v>2803800</v>
      </c>
      <c r="E23" s="119">
        <v>3172765.84</v>
      </c>
      <c r="F23" s="120">
        <f t="shared" si="1"/>
        <v>-368965.83999999985</v>
      </c>
    </row>
    <row r="24" spans="1:6" s="115" customFormat="1" ht="62.4">
      <c r="A24" s="117" t="s">
        <v>55</v>
      </c>
      <c r="B24" s="112" t="s">
        <v>31</v>
      </c>
      <c r="C24" s="118" t="s">
        <v>56</v>
      </c>
      <c r="D24" s="119">
        <v>977400</v>
      </c>
      <c r="E24" s="119">
        <v>1084638.72</v>
      </c>
      <c r="F24" s="120">
        <f t="shared" si="1"/>
        <v>-107238.71999999997</v>
      </c>
    </row>
    <row r="25" spans="1:6" s="115" customFormat="1" ht="72.599999999999994">
      <c r="A25" s="121" t="s">
        <v>57</v>
      </c>
      <c r="B25" s="112" t="s">
        <v>31</v>
      </c>
      <c r="C25" s="118" t="s">
        <v>58</v>
      </c>
      <c r="D25" s="119">
        <v>19700</v>
      </c>
      <c r="E25" s="119">
        <v>16556.150000000001</v>
      </c>
      <c r="F25" s="120">
        <f t="shared" si="1"/>
        <v>3143.8499999999985</v>
      </c>
    </row>
    <row r="26" spans="1:6" s="115" customFormat="1" ht="62.4">
      <c r="A26" s="117" t="s">
        <v>59</v>
      </c>
      <c r="B26" s="112" t="s">
        <v>31</v>
      </c>
      <c r="C26" s="118" t="s">
        <v>60</v>
      </c>
      <c r="D26" s="119">
        <v>1806700</v>
      </c>
      <c r="E26" s="119">
        <v>2232219.88</v>
      </c>
      <c r="F26" s="120">
        <f t="shared" si="1"/>
        <v>-425519.87999999989</v>
      </c>
    </row>
    <row r="27" spans="1:6" s="115" customFormat="1" ht="62.4">
      <c r="A27" s="117" t="s">
        <v>61</v>
      </c>
      <c r="B27" s="112" t="s">
        <v>31</v>
      </c>
      <c r="C27" s="118" t="s">
        <v>62</v>
      </c>
      <c r="D27" s="119">
        <v>0</v>
      </c>
      <c r="E27" s="119">
        <v>-160648.91</v>
      </c>
      <c r="F27" s="120">
        <f>E27</f>
        <v>-160648.91</v>
      </c>
    </row>
    <row r="28" spans="1:6" s="115" customFormat="1">
      <c r="A28" s="124" t="s">
        <v>34</v>
      </c>
      <c r="B28" s="110" t="s">
        <v>31</v>
      </c>
      <c r="C28" s="125" t="s">
        <v>285</v>
      </c>
      <c r="D28" s="114">
        <f>SUM(D29+D41+D48)</f>
        <v>5769800</v>
      </c>
      <c r="E28" s="114">
        <f t="shared" ref="E28:F28" si="2">SUM(E29+E41+E48)</f>
        <v>5596554.2699999996</v>
      </c>
      <c r="F28" s="114">
        <f t="shared" si="2"/>
        <v>173245.72999999975</v>
      </c>
    </row>
    <row r="29" spans="1:6" s="115" customFormat="1">
      <c r="A29" s="111" t="s">
        <v>35</v>
      </c>
      <c r="B29" s="112" t="s">
        <v>31</v>
      </c>
      <c r="C29" s="113" t="s">
        <v>274</v>
      </c>
      <c r="D29" s="114">
        <v>1213100</v>
      </c>
      <c r="E29" s="114">
        <v>1789302.59</v>
      </c>
      <c r="F29" s="116">
        <f>D29-E29</f>
        <v>-576202.59000000008</v>
      </c>
    </row>
    <row r="30" spans="1:6" s="115" customFormat="1">
      <c r="A30" s="117" t="s">
        <v>36</v>
      </c>
      <c r="B30" s="112" t="s">
        <v>31</v>
      </c>
      <c r="C30" s="118" t="s">
        <v>275</v>
      </c>
      <c r="D30" s="119">
        <v>1213100</v>
      </c>
      <c r="E30" s="119">
        <v>1789302.59</v>
      </c>
      <c r="F30" s="120">
        <f>D30-E30</f>
        <v>-576202.59000000008</v>
      </c>
    </row>
    <row r="31" spans="1:6" s="115" customFormat="1" ht="62.4">
      <c r="A31" s="121" t="s">
        <v>37</v>
      </c>
      <c r="B31" s="112" t="s">
        <v>31</v>
      </c>
      <c r="C31" s="118" t="s">
        <v>276</v>
      </c>
      <c r="D31" s="119">
        <v>1213100</v>
      </c>
      <c r="E31" s="119">
        <v>1783591.57</v>
      </c>
      <c r="F31" s="120">
        <f>D31-E31</f>
        <v>-570491.57000000007</v>
      </c>
    </row>
    <row r="32" spans="1:6" s="115" customFormat="1" ht="93">
      <c r="A32" s="121" t="s">
        <v>38</v>
      </c>
      <c r="B32" s="112" t="s">
        <v>31</v>
      </c>
      <c r="C32" s="118" t="s">
        <v>279</v>
      </c>
      <c r="D32" s="119">
        <v>1213100</v>
      </c>
      <c r="E32" s="119">
        <v>1780844.12</v>
      </c>
      <c r="F32" s="120">
        <f>D32-E32</f>
        <v>-567744.12000000011</v>
      </c>
    </row>
    <row r="33" spans="1:7" s="115" customFormat="1" ht="72.599999999999994">
      <c r="A33" s="121" t="s">
        <v>39</v>
      </c>
      <c r="B33" s="112" t="s">
        <v>31</v>
      </c>
      <c r="C33" s="118" t="s">
        <v>280</v>
      </c>
      <c r="D33" s="119">
        <v>0</v>
      </c>
      <c r="E33" s="119">
        <v>2747.45</v>
      </c>
      <c r="F33" s="120">
        <v>-2747.45</v>
      </c>
    </row>
    <row r="34" spans="1:7" s="115" customFormat="1" ht="93">
      <c r="A34" s="121" t="s">
        <v>41</v>
      </c>
      <c r="B34" s="112" t="s">
        <v>31</v>
      </c>
      <c r="C34" s="118" t="s">
        <v>281</v>
      </c>
      <c r="D34" s="119">
        <v>0</v>
      </c>
      <c r="E34" s="119">
        <v>5193.72</v>
      </c>
      <c r="F34" s="120">
        <v>-5193.72</v>
      </c>
    </row>
    <row r="35" spans="1:7" s="115" customFormat="1" ht="123.6">
      <c r="A35" s="121" t="s">
        <v>42</v>
      </c>
      <c r="B35" s="112" t="s">
        <v>31</v>
      </c>
      <c r="C35" s="118" t="s">
        <v>277</v>
      </c>
      <c r="D35" s="119">
        <v>0</v>
      </c>
      <c r="E35" s="119">
        <v>5049</v>
      </c>
      <c r="F35" s="120">
        <v>-5049</v>
      </c>
    </row>
    <row r="36" spans="1:7" s="115" customFormat="1" ht="103.2">
      <c r="A36" s="121" t="s">
        <v>43</v>
      </c>
      <c r="B36" s="112" t="s">
        <v>31</v>
      </c>
      <c r="C36" s="118" t="s">
        <v>278</v>
      </c>
      <c r="D36" s="119">
        <v>0</v>
      </c>
      <c r="E36" s="119">
        <v>144.72</v>
      </c>
      <c r="F36" s="120">
        <v>-144.72</v>
      </c>
    </row>
    <row r="37" spans="1:7" s="115" customFormat="1" ht="42">
      <c r="A37" s="117" t="s">
        <v>44</v>
      </c>
      <c r="B37" s="112" t="s">
        <v>31</v>
      </c>
      <c r="C37" s="118" t="s">
        <v>45</v>
      </c>
      <c r="D37" s="119">
        <v>0</v>
      </c>
      <c r="E37" s="119">
        <v>517.29999999999995</v>
      </c>
      <c r="F37" s="120">
        <v>-517.29999999999995</v>
      </c>
    </row>
    <row r="38" spans="1:7" s="115" customFormat="1" ht="62.4">
      <c r="A38" s="117" t="s">
        <v>46</v>
      </c>
      <c r="B38" s="112" t="s">
        <v>31</v>
      </c>
      <c r="C38" s="118" t="s">
        <v>47</v>
      </c>
      <c r="D38" s="119">
        <v>0</v>
      </c>
      <c r="E38" s="119">
        <v>274.8</v>
      </c>
      <c r="F38" s="120">
        <v>-274.8</v>
      </c>
    </row>
    <row r="39" spans="1:7" s="115" customFormat="1" ht="42">
      <c r="A39" s="117" t="s">
        <v>48</v>
      </c>
      <c r="B39" s="112" t="s">
        <v>31</v>
      </c>
      <c r="C39" s="118" t="s">
        <v>49</v>
      </c>
      <c r="D39" s="119">
        <v>0</v>
      </c>
      <c r="E39" s="119">
        <v>42.5</v>
      </c>
      <c r="F39" s="120">
        <v>-42.5</v>
      </c>
    </row>
    <row r="40" spans="1:7" s="115" customFormat="1" ht="72.599999999999994">
      <c r="A40" s="117" t="s">
        <v>50</v>
      </c>
      <c r="B40" s="112" t="s">
        <v>31</v>
      </c>
      <c r="C40" s="118" t="s">
        <v>51</v>
      </c>
      <c r="D40" s="119">
        <v>0</v>
      </c>
      <c r="E40" s="119">
        <v>200</v>
      </c>
      <c r="F40" s="120">
        <v>-200</v>
      </c>
    </row>
    <row r="41" spans="1:7">
      <c r="A41" s="43" t="s">
        <v>63</v>
      </c>
      <c r="B41" s="78" t="s">
        <v>31</v>
      </c>
      <c r="C41" s="45" t="s">
        <v>64</v>
      </c>
      <c r="D41" s="46">
        <v>876000</v>
      </c>
      <c r="E41" s="46">
        <v>1299569.54</v>
      </c>
      <c r="F41" s="74">
        <f t="shared" si="1"/>
        <v>-423569.54000000004</v>
      </c>
    </row>
    <row r="42" spans="1:7">
      <c r="A42" s="43" t="s">
        <v>65</v>
      </c>
      <c r="B42" s="78" t="s">
        <v>31</v>
      </c>
      <c r="C42" s="45" t="s">
        <v>66</v>
      </c>
      <c r="D42" s="46">
        <v>876000</v>
      </c>
      <c r="E42" s="46">
        <v>1299569.54</v>
      </c>
      <c r="F42" s="74">
        <f t="shared" si="1"/>
        <v>-423569.54000000004</v>
      </c>
      <c r="G42" s="126"/>
    </row>
    <row r="43" spans="1:7">
      <c r="A43" s="28" t="s">
        <v>65</v>
      </c>
      <c r="B43" s="29" t="s">
        <v>31</v>
      </c>
      <c r="C43" s="30" t="s">
        <v>67</v>
      </c>
      <c r="D43" s="31">
        <v>876000</v>
      </c>
      <c r="E43" s="31">
        <v>1300160.1000000001</v>
      </c>
      <c r="F43" s="26">
        <f t="shared" si="1"/>
        <v>-424160.10000000009</v>
      </c>
    </row>
    <row r="44" spans="1:7" ht="42">
      <c r="A44" s="28" t="s">
        <v>68</v>
      </c>
      <c r="B44" s="29" t="s">
        <v>31</v>
      </c>
      <c r="C44" s="30" t="s">
        <v>69</v>
      </c>
      <c r="D44" s="31">
        <v>876000</v>
      </c>
      <c r="E44" s="31">
        <v>1294001.1000000001</v>
      </c>
      <c r="F44" s="26">
        <f t="shared" si="1"/>
        <v>-418001.10000000009</v>
      </c>
    </row>
    <row r="45" spans="1:7" ht="21.6">
      <c r="A45" s="28" t="s">
        <v>70</v>
      </c>
      <c r="B45" s="29" t="s">
        <v>31</v>
      </c>
      <c r="C45" s="30" t="s">
        <v>71</v>
      </c>
      <c r="D45" s="31">
        <v>0</v>
      </c>
      <c r="E45" s="31">
        <v>6159</v>
      </c>
      <c r="F45" s="26">
        <f>E45</f>
        <v>6159</v>
      </c>
    </row>
    <row r="46" spans="1:7" ht="31.8">
      <c r="A46" s="28" t="s">
        <v>72</v>
      </c>
      <c r="B46" s="29" t="s">
        <v>31</v>
      </c>
      <c r="C46" s="30" t="s">
        <v>73</v>
      </c>
      <c r="D46" s="31">
        <v>0</v>
      </c>
      <c r="E46" s="31">
        <v>-590.55999999999995</v>
      </c>
      <c r="F46" s="26">
        <f>E46</f>
        <v>-590.55999999999995</v>
      </c>
    </row>
    <row r="47" spans="1:7" ht="31.8">
      <c r="A47" s="28" t="s">
        <v>74</v>
      </c>
      <c r="B47" s="29" t="s">
        <v>31</v>
      </c>
      <c r="C47" s="30" t="s">
        <v>75</v>
      </c>
      <c r="D47" s="31">
        <v>0</v>
      </c>
      <c r="E47" s="31">
        <v>-590.55999999999995</v>
      </c>
      <c r="F47" s="26">
        <f>E47</f>
        <v>-590.55999999999995</v>
      </c>
    </row>
    <row r="48" spans="1:7">
      <c r="A48" s="43" t="s">
        <v>76</v>
      </c>
      <c r="B48" s="29" t="s">
        <v>31</v>
      </c>
      <c r="C48" s="45" t="s">
        <v>284</v>
      </c>
      <c r="D48" s="46">
        <v>3680700</v>
      </c>
      <c r="E48" s="46">
        <v>2507682.14</v>
      </c>
      <c r="F48" s="74">
        <f t="shared" si="1"/>
        <v>1173017.8599999999</v>
      </c>
    </row>
    <row r="49" spans="1:7">
      <c r="A49" s="28" t="s">
        <v>77</v>
      </c>
      <c r="B49" s="29" t="s">
        <v>31</v>
      </c>
      <c r="C49" s="30" t="s">
        <v>78</v>
      </c>
      <c r="D49" s="31">
        <v>54200</v>
      </c>
      <c r="E49" s="31">
        <v>54808.33</v>
      </c>
      <c r="F49" s="26">
        <f t="shared" si="1"/>
        <v>-608.33000000000175</v>
      </c>
    </row>
    <row r="50" spans="1:7" ht="42">
      <c r="A50" s="28" t="s">
        <v>79</v>
      </c>
      <c r="B50" s="29" t="s">
        <v>31</v>
      </c>
      <c r="C50" s="30" t="s">
        <v>80</v>
      </c>
      <c r="D50" s="31">
        <v>54200</v>
      </c>
      <c r="E50" s="31">
        <v>54808.33</v>
      </c>
      <c r="F50" s="26">
        <f t="shared" si="1"/>
        <v>-608.33000000000175</v>
      </c>
    </row>
    <row r="51" spans="1:7" ht="72.599999999999994">
      <c r="A51" s="28" t="s">
        <v>81</v>
      </c>
      <c r="B51" s="29" t="s">
        <v>31</v>
      </c>
      <c r="C51" s="30" t="s">
        <v>82</v>
      </c>
      <c r="D51" s="31">
        <v>54200</v>
      </c>
      <c r="E51" s="31">
        <v>54770.97</v>
      </c>
      <c r="F51" s="26">
        <f t="shared" si="1"/>
        <v>-570.97000000000116</v>
      </c>
    </row>
    <row r="52" spans="1:7" ht="52.2">
      <c r="A52" s="28" t="s">
        <v>83</v>
      </c>
      <c r="B52" s="29" t="s">
        <v>31</v>
      </c>
      <c r="C52" s="30" t="s">
        <v>84</v>
      </c>
      <c r="D52" s="31">
        <v>0</v>
      </c>
      <c r="E52" s="31">
        <v>37.36</v>
      </c>
      <c r="F52" s="26">
        <f>E52</f>
        <v>37.36</v>
      </c>
    </row>
    <row r="53" spans="1:7">
      <c r="A53" s="43" t="s">
        <v>85</v>
      </c>
      <c r="B53" s="29" t="s">
        <v>31</v>
      </c>
      <c r="C53" s="30" t="s">
        <v>270</v>
      </c>
      <c r="D53" s="31">
        <v>3626500</v>
      </c>
      <c r="E53" s="31">
        <v>2452873.81</v>
      </c>
      <c r="F53" s="26">
        <f t="shared" si="1"/>
        <v>1173626.19</v>
      </c>
    </row>
    <row r="54" spans="1:7">
      <c r="A54" s="28" t="s">
        <v>86</v>
      </c>
      <c r="B54" s="29" t="s">
        <v>31</v>
      </c>
      <c r="C54" s="30" t="s">
        <v>87</v>
      </c>
      <c r="D54" s="31">
        <v>222400</v>
      </c>
      <c r="E54" s="31">
        <v>102112.59</v>
      </c>
      <c r="F54" s="26">
        <f t="shared" si="1"/>
        <v>120287.41</v>
      </c>
    </row>
    <row r="55" spans="1:7" ht="31.8">
      <c r="A55" s="28" t="s">
        <v>88</v>
      </c>
      <c r="B55" s="29" t="s">
        <v>31</v>
      </c>
      <c r="C55" s="30" t="s">
        <v>89</v>
      </c>
      <c r="D55" s="31">
        <v>222400</v>
      </c>
      <c r="E55" s="31">
        <v>102112.59</v>
      </c>
      <c r="F55" s="26">
        <f t="shared" si="1"/>
        <v>120287.41</v>
      </c>
    </row>
    <row r="56" spans="1:7">
      <c r="A56" s="28" t="s">
        <v>90</v>
      </c>
      <c r="B56" s="29" t="s">
        <v>31</v>
      </c>
      <c r="C56" s="30" t="s">
        <v>269</v>
      </c>
      <c r="D56" s="31">
        <v>3404100</v>
      </c>
      <c r="E56" s="31">
        <v>2350761.2200000002</v>
      </c>
      <c r="F56" s="26">
        <f t="shared" si="1"/>
        <v>1053338.7799999998</v>
      </c>
    </row>
    <row r="57" spans="1:7" ht="31.8">
      <c r="A57" s="28" t="s">
        <v>91</v>
      </c>
      <c r="B57" s="29" t="s">
        <v>31</v>
      </c>
      <c r="C57" s="30" t="s">
        <v>92</v>
      </c>
      <c r="D57" s="31">
        <v>3404100</v>
      </c>
      <c r="E57" s="31">
        <v>2350761.2200000002</v>
      </c>
      <c r="F57" s="26">
        <f t="shared" si="1"/>
        <v>1053338.7799999998</v>
      </c>
    </row>
    <row r="58" spans="1:7" s="115" customFormat="1" ht="31.8">
      <c r="A58" s="117" t="s">
        <v>91</v>
      </c>
      <c r="B58" s="112" t="s">
        <v>31</v>
      </c>
      <c r="C58" s="118" t="s">
        <v>92</v>
      </c>
      <c r="D58" s="119">
        <v>3404100</v>
      </c>
      <c r="E58" s="119">
        <v>2350761.2200000002</v>
      </c>
      <c r="F58" s="120">
        <f t="shared" si="1"/>
        <v>1053338.7799999998</v>
      </c>
    </row>
    <row r="59" spans="1:7" s="115" customFormat="1">
      <c r="A59" s="124" t="s">
        <v>34</v>
      </c>
      <c r="B59" s="110" t="s">
        <v>31</v>
      </c>
      <c r="C59" s="125" t="s">
        <v>286</v>
      </c>
      <c r="D59" s="114">
        <f>SUM(D60)</f>
        <v>14900</v>
      </c>
      <c r="E59" s="114">
        <f t="shared" ref="E59:F59" si="3">SUM(E60)</f>
        <v>8820.73</v>
      </c>
      <c r="F59" s="114">
        <f t="shared" si="3"/>
        <v>6079.27</v>
      </c>
    </row>
    <row r="60" spans="1:7">
      <c r="A60" s="43" t="s">
        <v>138</v>
      </c>
      <c r="B60" s="78" t="s">
        <v>31</v>
      </c>
      <c r="C60" s="45" t="s">
        <v>271</v>
      </c>
      <c r="D60" s="46">
        <f>14900</f>
        <v>14900</v>
      </c>
      <c r="E60" s="46">
        <v>8820.73</v>
      </c>
      <c r="F60" s="74">
        <f t="shared" ref="F60" si="4">D60-E60</f>
        <v>6079.27</v>
      </c>
    </row>
    <row r="61" spans="1:7" ht="31.8">
      <c r="A61" s="28" t="s">
        <v>145</v>
      </c>
      <c r="B61" s="29" t="s">
        <v>31</v>
      </c>
      <c r="C61" s="30" t="s">
        <v>146</v>
      </c>
      <c r="D61" s="31">
        <v>14900</v>
      </c>
      <c r="E61" s="31">
        <v>8820.73</v>
      </c>
      <c r="F61" s="26">
        <f>D61-E61</f>
        <v>6079.27</v>
      </c>
      <c r="G61" s="126"/>
    </row>
    <row r="62" spans="1:7" ht="42">
      <c r="A62" s="28" t="s">
        <v>147</v>
      </c>
      <c r="B62" s="29" t="s">
        <v>31</v>
      </c>
      <c r="C62" s="30" t="s">
        <v>148</v>
      </c>
      <c r="D62" s="31">
        <v>14900</v>
      </c>
      <c r="E62" s="31">
        <v>8820.73</v>
      </c>
      <c r="F62" s="26">
        <f>D62-E62</f>
        <v>6079.27</v>
      </c>
    </row>
    <row r="63" spans="1:7">
      <c r="A63" s="124" t="s">
        <v>34</v>
      </c>
      <c r="B63" s="110" t="s">
        <v>31</v>
      </c>
      <c r="C63" s="125" t="s">
        <v>287</v>
      </c>
      <c r="D63" s="46">
        <f>SUM(D64+D68+D79+D83+D87)</f>
        <v>1227600</v>
      </c>
      <c r="E63" s="46">
        <f t="shared" ref="E63:F63" si="5">SUM(E64+E68+E79+E83+E87)</f>
        <v>1484796.23</v>
      </c>
      <c r="F63" s="46">
        <f t="shared" si="5"/>
        <v>4128.2299999999814</v>
      </c>
    </row>
    <row r="64" spans="1:7">
      <c r="A64" s="43" t="s">
        <v>93</v>
      </c>
      <c r="B64" s="29" t="s">
        <v>31</v>
      </c>
      <c r="C64" s="45" t="s">
        <v>94</v>
      </c>
      <c r="D64" s="46">
        <v>25300</v>
      </c>
      <c r="E64" s="46">
        <v>24900</v>
      </c>
      <c r="F64" s="74">
        <f t="shared" si="1"/>
        <v>400</v>
      </c>
    </row>
    <row r="65" spans="1:6" ht="42">
      <c r="A65" s="28" t="s">
        <v>95</v>
      </c>
      <c r="B65" s="29" t="s">
        <v>31</v>
      </c>
      <c r="C65" s="30" t="s">
        <v>96</v>
      </c>
      <c r="D65" s="31">
        <v>25300</v>
      </c>
      <c r="E65" s="31">
        <v>24900</v>
      </c>
      <c r="F65" s="26">
        <f t="shared" si="1"/>
        <v>400</v>
      </c>
    </row>
    <row r="66" spans="1:6" ht="62.4">
      <c r="A66" s="28" t="s">
        <v>97</v>
      </c>
      <c r="B66" s="29" t="s">
        <v>31</v>
      </c>
      <c r="C66" s="30" t="s">
        <v>98</v>
      </c>
      <c r="D66" s="31">
        <v>25300</v>
      </c>
      <c r="E66" s="31">
        <v>24900</v>
      </c>
      <c r="F66" s="26">
        <f t="shared" si="1"/>
        <v>400</v>
      </c>
    </row>
    <row r="67" spans="1:6" ht="62.4">
      <c r="A67" s="28" t="s">
        <v>97</v>
      </c>
      <c r="B67" s="29" t="s">
        <v>31</v>
      </c>
      <c r="C67" s="30" t="s">
        <v>99</v>
      </c>
      <c r="D67" s="31">
        <v>25300</v>
      </c>
      <c r="E67" s="31">
        <v>24900</v>
      </c>
      <c r="F67" s="26">
        <f t="shared" si="1"/>
        <v>400</v>
      </c>
    </row>
    <row r="68" spans="1:6" ht="31.8">
      <c r="A68" s="43" t="s">
        <v>100</v>
      </c>
      <c r="B68" s="78" t="s">
        <v>31</v>
      </c>
      <c r="C68" s="45" t="s">
        <v>101</v>
      </c>
      <c r="D68" s="46">
        <v>1111000</v>
      </c>
      <c r="E68" s="46">
        <v>1174277.51</v>
      </c>
      <c r="F68" s="74">
        <f t="shared" si="1"/>
        <v>-63277.510000000009</v>
      </c>
    </row>
    <row r="69" spans="1:6" ht="72.599999999999994">
      <c r="A69" s="32" t="s">
        <v>102</v>
      </c>
      <c r="B69" s="29" t="s">
        <v>31</v>
      </c>
      <c r="C69" s="30" t="s">
        <v>103</v>
      </c>
      <c r="D69" s="31">
        <v>1110600</v>
      </c>
      <c r="E69" s="31">
        <v>1174277.51</v>
      </c>
      <c r="F69" s="26">
        <f t="shared" si="1"/>
        <v>-63677.510000000009</v>
      </c>
    </row>
    <row r="70" spans="1:6" ht="72.599999999999994">
      <c r="A70" s="32" t="s">
        <v>104</v>
      </c>
      <c r="B70" s="29" t="s">
        <v>31</v>
      </c>
      <c r="C70" s="30" t="s">
        <v>105</v>
      </c>
      <c r="D70" s="31">
        <v>547300</v>
      </c>
      <c r="E70" s="31">
        <v>703956.49</v>
      </c>
      <c r="F70" s="26">
        <f t="shared" si="1"/>
        <v>-156656.49</v>
      </c>
    </row>
    <row r="71" spans="1:6" ht="62.4">
      <c r="A71" s="28" t="s">
        <v>106</v>
      </c>
      <c r="B71" s="29" t="s">
        <v>31</v>
      </c>
      <c r="C71" s="30" t="s">
        <v>107</v>
      </c>
      <c r="D71" s="31">
        <v>547300</v>
      </c>
      <c r="E71" s="31">
        <v>703956.49</v>
      </c>
      <c r="F71" s="26">
        <f t="shared" si="1"/>
        <v>-156656.49</v>
      </c>
    </row>
    <row r="72" spans="1:6" ht="72.599999999999994">
      <c r="A72" s="32" t="s">
        <v>108</v>
      </c>
      <c r="B72" s="29" t="s">
        <v>31</v>
      </c>
      <c r="C72" s="30" t="s">
        <v>109</v>
      </c>
      <c r="D72" s="31">
        <v>45400</v>
      </c>
      <c r="E72" s="31">
        <v>26565.84</v>
      </c>
      <c r="F72" s="26">
        <f t="shared" si="1"/>
        <v>18834.16</v>
      </c>
    </row>
    <row r="73" spans="1:6" ht="62.4">
      <c r="A73" s="28" t="s">
        <v>110</v>
      </c>
      <c r="B73" s="29" t="s">
        <v>31</v>
      </c>
      <c r="C73" s="30" t="s">
        <v>111</v>
      </c>
      <c r="D73" s="31">
        <v>45400</v>
      </c>
      <c r="E73" s="31">
        <v>26565.84</v>
      </c>
      <c r="F73" s="26">
        <f t="shared" si="1"/>
        <v>18834.16</v>
      </c>
    </row>
    <row r="74" spans="1:6" ht="42">
      <c r="A74" s="28" t="s">
        <v>112</v>
      </c>
      <c r="B74" s="29" t="s">
        <v>31</v>
      </c>
      <c r="C74" s="30" t="s">
        <v>113</v>
      </c>
      <c r="D74" s="31">
        <v>517900</v>
      </c>
      <c r="E74" s="31">
        <v>443755.18</v>
      </c>
      <c r="F74" s="26">
        <f t="shared" si="1"/>
        <v>74144.820000000007</v>
      </c>
    </row>
    <row r="75" spans="1:6" ht="31.8">
      <c r="A75" s="28" t="s">
        <v>114</v>
      </c>
      <c r="B75" s="29" t="s">
        <v>31</v>
      </c>
      <c r="C75" s="30" t="s">
        <v>115</v>
      </c>
      <c r="D75" s="31">
        <v>517900</v>
      </c>
      <c r="E75" s="31">
        <v>443755.18</v>
      </c>
      <c r="F75" s="26">
        <f t="shared" si="1"/>
        <v>74144.820000000007</v>
      </c>
    </row>
    <row r="76" spans="1:6" ht="21.6">
      <c r="A76" s="28" t="s">
        <v>116</v>
      </c>
      <c r="B76" s="29" t="s">
        <v>31</v>
      </c>
      <c r="C76" s="30" t="s">
        <v>117</v>
      </c>
      <c r="D76" s="31">
        <v>400</v>
      </c>
      <c r="E76" s="31">
        <v>0</v>
      </c>
      <c r="F76" s="26">
        <f>D76</f>
        <v>400</v>
      </c>
    </row>
    <row r="77" spans="1:6" ht="42">
      <c r="A77" s="28" t="s">
        <v>118</v>
      </c>
      <c r="B77" s="29" t="s">
        <v>31</v>
      </c>
      <c r="C77" s="30" t="s">
        <v>119</v>
      </c>
      <c r="D77" s="31">
        <v>400</v>
      </c>
      <c r="E77" s="31">
        <v>0</v>
      </c>
      <c r="F77" s="26">
        <f>D77</f>
        <v>400</v>
      </c>
    </row>
    <row r="78" spans="1:6" ht="42">
      <c r="A78" s="28" t="s">
        <v>120</v>
      </c>
      <c r="B78" s="29" t="s">
        <v>31</v>
      </c>
      <c r="C78" s="30" t="s">
        <v>121</v>
      </c>
      <c r="D78" s="31">
        <v>400</v>
      </c>
      <c r="E78" s="31">
        <v>0</v>
      </c>
      <c r="F78" s="26">
        <f>D78</f>
        <v>400</v>
      </c>
    </row>
    <row r="79" spans="1:6" ht="31.8">
      <c r="A79" s="43" t="s">
        <v>122</v>
      </c>
      <c r="B79" s="78" t="s">
        <v>31</v>
      </c>
      <c r="C79" s="45" t="s">
        <v>123</v>
      </c>
      <c r="D79" s="46">
        <v>1000</v>
      </c>
      <c r="E79" s="46">
        <v>2637.86</v>
      </c>
      <c r="F79" s="74">
        <f t="shared" si="1"/>
        <v>-1637.8600000000001</v>
      </c>
    </row>
    <row r="80" spans="1:6">
      <c r="A80" s="28" t="s">
        <v>124</v>
      </c>
      <c r="B80" s="29" t="s">
        <v>31</v>
      </c>
      <c r="C80" s="30" t="s">
        <v>125</v>
      </c>
      <c r="D80" s="31">
        <v>1000</v>
      </c>
      <c r="E80" s="31">
        <v>2637.86</v>
      </c>
      <c r="F80" s="26">
        <f t="shared" si="1"/>
        <v>-1637.8600000000001</v>
      </c>
    </row>
    <row r="81" spans="1:6" ht="31.8">
      <c r="A81" s="28" t="s">
        <v>126</v>
      </c>
      <c r="B81" s="29" t="s">
        <v>31</v>
      </c>
      <c r="C81" s="30" t="s">
        <v>127</v>
      </c>
      <c r="D81" s="31">
        <v>1000</v>
      </c>
      <c r="E81" s="31">
        <v>2637.86</v>
      </c>
      <c r="F81" s="26">
        <f t="shared" si="1"/>
        <v>-1637.8600000000001</v>
      </c>
    </row>
    <row r="82" spans="1:6" ht="31.8">
      <c r="A82" s="28" t="s">
        <v>128</v>
      </c>
      <c r="B82" s="29" t="s">
        <v>31</v>
      </c>
      <c r="C82" s="30" t="s">
        <v>129</v>
      </c>
      <c r="D82" s="31">
        <v>1000</v>
      </c>
      <c r="E82" s="31">
        <v>2637.86</v>
      </c>
      <c r="F82" s="26">
        <f t="shared" si="1"/>
        <v>-1637.8600000000001</v>
      </c>
    </row>
    <row r="83" spans="1:6" ht="21.6">
      <c r="A83" s="43" t="s">
        <v>130</v>
      </c>
      <c r="B83" s="78" t="s">
        <v>31</v>
      </c>
      <c r="C83" s="45" t="s">
        <v>131</v>
      </c>
      <c r="D83" s="46">
        <v>0</v>
      </c>
      <c r="E83" s="46">
        <v>130662.23</v>
      </c>
      <c r="F83" s="74">
        <v>130662.23</v>
      </c>
    </row>
    <row r="84" spans="1:6" ht="31.8">
      <c r="A84" s="28" t="s">
        <v>132</v>
      </c>
      <c r="B84" s="29" t="s">
        <v>31</v>
      </c>
      <c r="C84" s="30" t="s">
        <v>133</v>
      </c>
      <c r="D84" s="31">
        <v>0</v>
      </c>
      <c r="E84" s="31">
        <v>130662.23</v>
      </c>
      <c r="F84" s="26">
        <f>E84</f>
        <v>130662.23</v>
      </c>
    </row>
    <row r="85" spans="1:6" ht="42">
      <c r="A85" s="28" t="s">
        <v>134</v>
      </c>
      <c r="B85" s="29" t="s">
        <v>31</v>
      </c>
      <c r="C85" s="30" t="s">
        <v>135</v>
      </c>
      <c r="D85" s="31">
        <v>0</v>
      </c>
      <c r="E85" s="31">
        <v>130662.23</v>
      </c>
      <c r="F85" s="26">
        <f>E85</f>
        <v>130662.23</v>
      </c>
    </row>
    <row r="86" spans="1:6" ht="52.2">
      <c r="A86" s="28" t="s">
        <v>136</v>
      </c>
      <c r="B86" s="29" t="s">
        <v>31</v>
      </c>
      <c r="C86" s="30" t="s">
        <v>137</v>
      </c>
      <c r="D86" s="31">
        <v>0</v>
      </c>
      <c r="E86" s="31">
        <v>130662.23</v>
      </c>
      <c r="F86" s="26">
        <f>E86</f>
        <v>130662.23</v>
      </c>
    </row>
    <row r="87" spans="1:6">
      <c r="A87" s="43" t="s">
        <v>138</v>
      </c>
      <c r="B87" s="78" t="s">
        <v>31</v>
      </c>
      <c r="C87" s="45" t="s">
        <v>272</v>
      </c>
      <c r="D87" s="46">
        <v>90300</v>
      </c>
      <c r="E87" s="46">
        <f>E90+E92</f>
        <v>152318.63</v>
      </c>
      <c r="F87" s="74">
        <f t="shared" si="1"/>
        <v>-62018.630000000005</v>
      </c>
    </row>
    <row r="88" spans="1:6" ht="21.6">
      <c r="A88" s="28" t="s">
        <v>139</v>
      </c>
      <c r="B88" s="29" t="s">
        <v>31</v>
      </c>
      <c r="C88" s="30" t="s">
        <v>140</v>
      </c>
      <c r="D88" s="31">
        <v>90300</v>
      </c>
      <c r="E88" s="31">
        <v>90300</v>
      </c>
      <c r="F88" s="31">
        <v>0</v>
      </c>
    </row>
    <row r="89" spans="1:6" ht="42">
      <c r="A89" s="28" t="s">
        <v>141</v>
      </c>
      <c r="B89" s="29" t="s">
        <v>31</v>
      </c>
      <c r="C89" s="30" t="s">
        <v>142</v>
      </c>
      <c r="D89" s="31">
        <v>90300</v>
      </c>
      <c r="E89" s="31">
        <v>90300</v>
      </c>
      <c r="F89" s="31">
        <v>0</v>
      </c>
    </row>
    <row r="90" spans="1:6" ht="55.8" customHeight="1">
      <c r="A90" s="28" t="s">
        <v>143</v>
      </c>
      <c r="B90" s="29" t="s">
        <v>31</v>
      </c>
      <c r="C90" s="30" t="s">
        <v>144</v>
      </c>
      <c r="D90" s="31">
        <v>90300</v>
      </c>
      <c r="E90" s="119">
        <v>90300</v>
      </c>
      <c r="F90" s="119">
        <v>0</v>
      </c>
    </row>
    <row r="91" spans="1:6" ht="21.6">
      <c r="A91" s="28" t="s">
        <v>149</v>
      </c>
      <c r="B91" s="29" t="s">
        <v>31</v>
      </c>
      <c r="C91" s="30" t="s">
        <v>150</v>
      </c>
      <c r="D91" s="31">
        <v>0</v>
      </c>
      <c r="E91" s="31">
        <v>62018.63</v>
      </c>
      <c r="F91" s="26">
        <f>E91</f>
        <v>62018.63</v>
      </c>
    </row>
    <row r="92" spans="1:6" ht="31.8">
      <c r="A92" s="28" t="s">
        <v>151</v>
      </c>
      <c r="B92" s="29" t="s">
        <v>31</v>
      </c>
      <c r="C92" s="30" t="s">
        <v>152</v>
      </c>
      <c r="D92" s="31">
        <v>0</v>
      </c>
      <c r="E92" s="31">
        <v>62018.63</v>
      </c>
      <c r="F92" s="26">
        <f>E92</f>
        <v>62018.63</v>
      </c>
    </row>
    <row r="93" spans="1:6">
      <c r="A93" s="43" t="s">
        <v>153</v>
      </c>
      <c r="B93" s="78" t="s">
        <v>31</v>
      </c>
      <c r="C93" s="45" t="s">
        <v>154</v>
      </c>
      <c r="D93" s="46">
        <v>13511100</v>
      </c>
      <c r="E93" s="46">
        <v>13511023.6</v>
      </c>
      <c r="F93" s="74">
        <f t="shared" ref="F93:F107" si="6">D93-E93</f>
        <v>76.400000000372529</v>
      </c>
    </row>
    <row r="94" spans="1:6" ht="36.6" customHeight="1">
      <c r="A94" s="43" t="s">
        <v>155</v>
      </c>
      <c r="B94" s="78" t="s">
        <v>31</v>
      </c>
      <c r="C94" s="45" t="s">
        <v>156</v>
      </c>
      <c r="D94" s="46">
        <v>13511100</v>
      </c>
      <c r="E94" s="46">
        <v>13511023.6</v>
      </c>
      <c r="F94" s="74">
        <f t="shared" si="6"/>
        <v>76.400000000372529</v>
      </c>
    </row>
    <row r="95" spans="1:6" ht="21.6">
      <c r="A95" s="28" t="s">
        <v>157</v>
      </c>
      <c r="B95" s="29" t="s">
        <v>31</v>
      </c>
      <c r="C95" s="30" t="s">
        <v>158</v>
      </c>
      <c r="D95" s="31">
        <v>579700</v>
      </c>
      <c r="E95" s="31">
        <v>579700</v>
      </c>
      <c r="F95" s="31">
        <v>0</v>
      </c>
    </row>
    <row r="96" spans="1:6" ht="21.6">
      <c r="A96" s="28" t="s">
        <v>159</v>
      </c>
      <c r="B96" s="29" t="s">
        <v>31</v>
      </c>
      <c r="C96" s="30" t="s">
        <v>160</v>
      </c>
      <c r="D96" s="31">
        <v>579700</v>
      </c>
      <c r="E96" s="31">
        <v>579700</v>
      </c>
      <c r="F96" s="31">
        <v>0</v>
      </c>
    </row>
    <row r="97" spans="1:6" ht="21.6">
      <c r="A97" s="28" t="s">
        <v>161</v>
      </c>
      <c r="B97" s="29" t="s">
        <v>31</v>
      </c>
      <c r="C97" s="30" t="s">
        <v>162</v>
      </c>
      <c r="D97" s="31">
        <v>579700</v>
      </c>
      <c r="E97" s="31">
        <v>579700</v>
      </c>
      <c r="F97" s="31">
        <v>0</v>
      </c>
    </row>
    <row r="98" spans="1:6" ht="21.6">
      <c r="A98" s="28" t="s">
        <v>163</v>
      </c>
      <c r="B98" s="29" t="s">
        <v>31</v>
      </c>
      <c r="C98" s="30" t="s">
        <v>164</v>
      </c>
      <c r="D98" s="31">
        <v>175000</v>
      </c>
      <c r="E98" s="31">
        <v>175000</v>
      </c>
      <c r="F98" s="31">
        <v>0</v>
      </c>
    </row>
    <row r="99" spans="1:6" ht="31.8">
      <c r="A99" s="28" t="s">
        <v>165</v>
      </c>
      <c r="B99" s="29" t="s">
        <v>31</v>
      </c>
      <c r="C99" s="30" t="s">
        <v>166</v>
      </c>
      <c r="D99" s="31">
        <v>174800</v>
      </c>
      <c r="E99" s="31">
        <v>174800</v>
      </c>
      <c r="F99" s="31">
        <v>0</v>
      </c>
    </row>
    <row r="100" spans="1:6" ht="42">
      <c r="A100" s="28" t="s">
        <v>167</v>
      </c>
      <c r="B100" s="29" t="s">
        <v>31</v>
      </c>
      <c r="C100" s="30" t="s">
        <v>168</v>
      </c>
      <c r="D100" s="31">
        <v>174800</v>
      </c>
      <c r="E100" s="31">
        <v>174800</v>
      </c>
      <c r="F100" s="31">
        <v>0</v>
      </c>
    </row>
    <row r="101" spans="1:6" ht="31.8">
      <c r="A101" s="28" t="s">
        <v>169</v>
      </c>
      <c r="B101" s="29" t="s">
        <v>31</v>
      </c>
      <c r="C101" s="30" t="s">
        <v>170</v>
      </c>
      <c r="D101" s="31">
        <v>200</v>
      </c>
      <c r="E101" s="31">
        <v>200</v>
      </c>
      <c r="F101" s="31">
        <v>0</v>
      </c>
    </row>
    <row r="102" spans="1:6" ht="31.8">
      <c r="A102" s="28" t="s">
        <v>171</v>
      </c>
      <c r="B102" s="29" t="s">
        <v>31</v>
      </c>
      <c r="C102" s="30" t="s">
        <v>172</v>
      </c>
      <c r="D102" s="31">
        <v>200</v>
      </c>
      <c r="E102" s="31">
        <v>200</v>
      </c>
      <c r="F102" s="31">
        <v>0</v>
      </c>
    </row>
    <row r="103" spans="1:6">
      <c r="A103" s="28" t="s">
        <v>173</v>
      </c>
      <c r="B103" s="29" t="s">
        <v>31</v>
      </c>
      <c r="C103" s="30" t="s">
        <v>174</v>
      </c>
      <c r="D103" s="31">
        <v>12756400</v>
      </c>
      <c r="E103" s="31">
        <v>12756323.6</v>
      </c>
      <c r="F103" s="26">
        <f t="shared" si="6"/>
        <v>76.400000000372529</v>
      </c>
    </row>
    <row r="104" spans="1:6" ht="42">
      <c r="A104" s="28" t="s">
        <v>175</v>
      </c>
      <c r="B104" s="29" t="s">
        <v>31</v>
      </c>
      <c r="C104" s="30" t="s">
        <v>176</v>
      </c>
      <c r="D104" s="31">
        <v>1000000</v>
      </c>
      <c r="E104" s="31">
        <v>1000000</v>
      </c>
      <c r="F104" s="31">
        <v>0</v>
      </c>
    </row>
    <row r="105" spans="1:6" ht="45.6" customHeight="1">
      <c r="A105" s="28" t="s">
        <v>177</v>
      </c>
      <c r="B105" s="29" t="s">
        <v>31</v>
      </c>
      <c r="C105" s="30" t="s">
        <v>178</v>
      </c>
      <c r="D105" s="31">
        <v>1000000</v>
      </c>
      <c r="E105" s="31">
        <v>1000000</v>
      </c>
      <c r="F105" s="31">
        <v>0</v>
      </c>
    </row>
    <row r="106" spans="1:6" ht="21.6">
      <c r="A106" s="28" t="s">
        <v>179</v>
      </c>
      <c r="B106" s="29" t="s">
        <v>31</v>
      </c>
      <c r="C106" s="30" t="s">
        <v>180</v>
      </c>
      <c r="D106" s="31">
        <v>11756400</v>
      </c>
      <c r="E106" s="31">
        <v>11756323.6</v>
      </c>
      <c r="F106" s="26">
        <f t="shared" si="6"/>
        <v>76.400000000372529</v>
      </c>
    </row>
    <row r="107" spans="1:6" ht="23.4" customHeight="1">
      <c r="A107" s="28" t="s">
        <v>181</v>
      </c>
      <c r="B107" s="29" t="s">
        <v>31</v>
      </c>
      <c r="C107" s="30" t="s">
        <v>182</v>
      </c>
      <c r="D107" s="31">
        <v>11756400</v>
      </c>
      <c r="E107" s="31">
        <v>11756323.6</v>
      </c>
      <c r="F107" s="26">
        <f t="shared" si="6"/>
        <v>76.400000000372529</v>
      </c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20 F22:F27 F29:F58 F60:F62 F64:F87 F106:F107 F91:F94 F103">
    <cfRule type="cellIs" dxfId="15" priority="88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8"/>
  <sheetViews>
    <sheetView workbookViewId="0">
      <selection activeCell="F13" sqref="F13"/>
    </sheetView>
  </sheetViews>
  <sheetFormatPr defaultRowHeight="14.4"/>
  <cols>
    <col min="1" max="1" width="27.33203125" customWidth="1"/>
    <col min="3" max="3" width="20.44140625" customWidth="1"/>
    <col min="4" max="4" width="13.109375" customWidth="1"/>
    <col min="5" max="5" width="12.77734375" customWidth="1"/>
  </cols>
  <sheetData>
    <row r="2" spans="1:6">
      <c r="A2" s="136" t="s">
        <v>183</v>
      </c>
      <c r="B2" s="136"/>
      <c r="C2" s="136"/>
      <c r="D2" s="136"/>
      <c r="E2" s="14" t="s">
        <v>184</v>
      </c>
    </row>
    <row r="3" spans="1:6" ht="15" thickBot="1">
      <c r="A3" s="33"/>
      <c r="B3" s="33"/>
      <c r="C3" s="34"/>
      <c r="D3" s="35"/>
      <c r="E3" s="35"/>
      <c r="F3" s="35"/>
    </row>
    <row r="4" spans="1:6">
      <c r="A4" s="146" t="s">
        <v>21</v>
      </c>
      <c r="B4" s="140" t="s">
        <v>22</v>
      </c>
      <c r="C4" s="149" t="s">
        <v>185</v>
      </c>
      <c r="D4" s="143" t="s">
        <v>24</v>
      </c>
      <c r="E4" s="151" t="s">
        <v>25</v>
      </c>
      <c r="F4" s="128" t="s">
        <v>26</v>
      </c>
    </row>
    <row r="5" spans="1:6">
      <c r="A5" s="147"/>
      <c r="B5" s="141"/>
      <c r="C5" s="150"/>
      <c r="D5" s="144"/>
      <c r="E5" s="152"/>
      <c r="F5" s="129"/>
    </row>
    <row r="6" spans="1:6">
      <c r="A6" s="147"/>
      <c r="B6" s="141"/>
      <c r="C6" s="150"/>
      <c r="D6" s="144"/>
      <c r="E6" s="152"/>
      <c r="F6" s="129"/>
    </row>
    <row r="7" spans="1:6">
      <c r="A7" s="147"/>
      <c r="B7" s="141"/>
      <c r="C7" s="150"/>
      <c r="D7" s="144"/>
      <c r="E7" s="152"/>
      <c r="F7" s="129"/>
    </row>
    <row r="8" spans="1:6">
      <c r="A8" s="147"/>
      <c r="B8" s="141"/>
      <c r="C8" s="150"/>
      <c r="D8" s="144"/>
      <c r="E8" s="152"/>
      <c r="F8" s="129"/>
    </row>
    <row r="9" spans="1:6">
      <c r="A9" s="147"/>
      <c r="B9" s="141"/>
      <c r="C9" s="150"/>
      <c r="D9" s="144"/>
      <c r="E9" s="152"/>
      <c r="F9" s="129"/>
    </row>
    <row r="10" spans="1:6">
      <c r="A10" s="147"/>
      <c r="B10" s="141"/>
      <c r="C10" s="36"/>
      <c r="D10" s="144"/>
      <c r="E10" s="37"/>
      <c r="F10" s="38"/>
    </row>
    <row r="11" spans="1:6">
      <c r="A11" s="148"/>
      <c r="B11" s="142"/>
      <c r="C11" s="39"/>
      <c r="D11" s="145"/>
      <c r="E11" s="40"/>
      <c r="F11" s="41"/>
    </row>
    <row r="12" spans="1:6" ht="15" thickBot="1">
      <c r="A12" s="20">
        <v>1</v>
      </c>
      <c r="B12" s="21">
        <v>2</v>
      </c>
      <c r="C12" s="22">
        <v>3</v>
      </c>
      <c r="D12" s="23" t="s">
        <v>27</v>
      </c>
      <c r="E12" s="42" t="s">
        <v>28</v>
      </c>
      <c r="F12" s="25" t="s">
        <v>29</v>
      </c>
    </row>
    <row r="13" spans="1:6">
      <c r="A13" s="43" t="s">
        <v>186</v>
      </c>
      <c r="B13" s="44" t="s">
        <v>187</v>
      </c>
      <c r="C13" s="45" t="s">
        <v>188</v>
      </c>
      <c r="D13" s="46">
        <v>25815358.140000001</v>
      </c>
      <c r="E13" s="47">
        <v>24229904.960000001</v>
      </c>
      <c r="F13" s="48">
        <f>IF(OR(D13="-",E13&gt;=D13),"-",D13-IF(E13="-",0,E13))</f>
        <v>1585453.1799999997</v>
      </c>
    </row>
    <row r="14" spans="1:6">
      <c r="A14" s="49" t="s">
        <v>33</v>
      </c>
      <c r="B14" s="50"/>
      <c r="C14" s="51"/>
      <c r="D14" s="52"/>
      <c r="E14" s="53"/>
      <c r="F14" s="54"/>
    </row>
    <row r="15" spans="1:6">
      <c r="A15" s="43" t="s">
        <v>189</v>
      </c>
      <c r="B15" s="44" t="s">
        <v>187</v>
      </c>
      <c r="C15" s="45" t="s">
        <v>288</v>
      </c>
      <c r="D15" s="46">
        <v>3765650</v>
      </c>
      <c r="E15" s="47">
        <v>3391358.45</v>
      </c>
      <c r="F15" s="48">
        <f t="shared" ref="F15:F46" si="0">IF(OR(D15="-",E15&gt;=D15),"-",D15-IF(E15="-",0,E15))</f>
        <v>374291.54999999981</v>
      </c>
    </row>
    <row r="16" spans="1:6" ht="72.599999999999994">
      <c r="A16" s="55" t="s">
        <v>190</v>
      </c>
      <c r="B16" s="56" t="s">
        <v>187</v>
      </c>
      <c r="C16" s="57" t="s">
        <v>289</v>
      </c>
      <c r="D16" s="58">
        <v>2873400</v>
      </c>
      <c r="E16" s="59">
        <v>2665263.9500000002</v>
      </c>
      <c r="F16" s="60">
        <f t="shared" si="0"/>
        <v>208136.04999999981</v>
      </c>
    </row>
    <row r="17" spans="1:6" ht="31.8">
      <c r="A17" s="55" t="s">
        <v>191</v>
      </c>
      <c r="B17" s="56" t="s">
        <v>187</v>
      </c>
      <c r="C17" s="57" t="s">
        <v>290</v>
      </c>
      <c r="D17" s="58">
        <v>2873400</v>
      </c>
      <c r="E17" s="59">
        <v>2665263.9500000002</v>
      </c>
      <c r="F17" s="60">
        <f t="shared" si="0"/>
        <v>208136.04999999981</v>
      </c>
    </row>
    <row r="18" spans="1:6" ht="21.6">
      <c r="A18" s="55" t="s">
        <v>192</v>
      </c>
      <c r="B18" s="56" t="s">
        <v>187</v>
      </c>
      <c r="C18" s="57" t="s">
        <v>291</v>
      </c>
      <c r="D18" s="58">
        <v>2019100</v>
      </c>
      <c r="E18" s="59">
        <v>1873536.79</v>
      </c>
      <c r="F18" s="60">
        <f t="shared" si="0"/>
        <v>145563.20999999996</v>
      </c>
    </row>
    <row r="19" spans="1:6" ht="42">
      <c r="A19" s="55" t="s">
        <v>193</v>
      </c>
      <c r="B19" s="56" t="s">
        <v>187</v>
      </c>
      <c r="C19" s="57" t="s">
        <v>292</v>
      </c>
      <c r="D19" s="58">
        <v>188200</v>
      </c>
      <c r="E19" s="59">
        <v>184994.17</v>
      </c>
      <c r="F19" s="60">
        <f t="shared" si="0"/>
        <v>3205.8299999999872</v>
      </c>
    </row>
    <row r="20" spans="1:6" ht="52.2">
      <c r="A20" s="55" t="s">
        <v>194</v>
      </c>
      <c r="B20" s="56" t="s">
        <v>187</v>
      </c>
      <c r="C20" s="57" t="s">
        <v>293</v>
      </c>
      <c r="D20" s="58">
        <v>666100</v>
      </c>
      <c r="E20" s="59">
        <v>606732.99</v>
      </c>
      <c r="F20" s="60">
        <f t="shared" si="0"/>
        <v>59367.010000000009</v>
      </c>
    </row>
    <row r="21" spans="1:6" ht="31.8">
      <c r="A21" s="55" t="s">
        <v>195</v>
      </c>
      <c r="B21" s="56" t="s">
        <v>187</v>
      </c>
      <c r="C21" s="57" t="s">
        <v>294</v>
      </c>
      <c r="D21" s="58">
        <v>649800</v>
      </c>
      <c r="E21" s="59">
        <v>550947.21</v>
      </c>
      <c r="F21" s="60">
        <f t="shared" si="0"/>
        <v>98852.790000000037</v>
      </c>
    </row>
    <row r="22" spans="1:6" ht="31.8">
      <c r="A22" s="55" t="s">
        <v>196</v>
      </c>
      <c r="B22" s="56" t="s">
        <v>187</v>
      </c>
      <c r="C22" s="57" t="s">
        <v>295</v>
      </c>
      <c r="D22" s="58">
        <v>649800</v>
      </c>
      <c r="E22" s="59">
        <v>550947.21</v>
      </c>
      <c r="F22" s="60">
        <f t="shared" si="0"/>
        <v>98852.790000000037</v>
      </c>
    </row>
    <row r="23" spans="1:6" ht="31.8">
      <c r="A23" s="55" t="s">
        <v>197</v>
      </c>
      <c r="B23" s="56" t="s">
        <v>187</v>
      </c>
      <c r="C23" s="57" t="s">
        <v>296</v>
      </c>
      <c r="D23" s="58">
        <v>649800</v>
      </c>
      <c r="E23" s="59">
        <v>550947.21</v>
      </c>
      <c r="F23" s="60">
        <f t="shared" si="0"/>
        <v>98852.790000000037</v>
      </c>
    </row>
    <row r="24" spans="1:6">
      <c r="A24" s="55" t="s">
        <v>198</v>
      </c>
      <c r="B24" s="56" t="s">
        <v>187</v>
      </c>
      <c r="C24" s="57" t="s">
        <v>297</v>
      </c>
      <c r="D24" s="58">
        <v>850</v>
      </c>
      <c r="E24" s="59">
        <v>850</v>
      </c>
      <c r="F24" s="60" t="str">
        <f t="shared" si="0"/>
        <v>-</v>
      </c>
    </row>
    <row r="25" spans="1:6">
      <c r="A25" s="55" t="s">
        <v>173</v>
      </c>
      <c r="B25" s="56" t="s">
        <v>187</v>
      </c>
      <c r="C25" s="57" t="s">
        <v>298</v>
      </c>
      <c r="D25" s="58">
        <v>850</v>
      </c>
      <c r="E25" s="59">
        <v>850</v>
      </c>
      <c r="F25" s="60" t="str">
        <f t="shared" si="0"/>
        <v>-</v>
      </c>
    </row>
    <row r="26" spans="1:6">
      <c r="A26" s="55" t="s">
        <v>199</v>
      </c>
      <c r="B26" s="56" t="s">
        <v>187</v>
      </c>
      <c r="C26" s="57" t="s">
        <v>299</v>
      </c>
      <c r="D26" s="58">
        <v>241600</v>
      </c>
      <c r="E26" s="59">
        <v>174297.29</v>
      </c>
      <c r="F26" s="60">
        <f t="shared" si="0"/>
        <v>67302.709999999992</v>
      </c>
    </row>
    <row r="27" spans="1:6" ht="21.6">
      <c r="A27" s="55" t="s">
        <v>200</v>
      </c>
      <c r="B27" s="56" t="s">
        <v>187</v>
      </c>
      <c r="C27" s="57" t="s">
        <v>300</v>
      </c>
      <c r="D27" s="58">
        <v>28600</v>
      </c>
      <c r="E27" s="59">
        <v>23006.41</v>
      </c>
      <c r="F27" s="60">
        <f t="shared" si="0"/>
        <v>5593.59</v>
      </c>
    </row>
    <row r="28" spans="1:6" ht="21.6">
      <c r="A28" s="55" t="s">
        <v>201</v>
      </c>
      <c r="B28" s="56" t="s">
        <v>187</v>
      </c>
      <c r="C28" s="57" t="s">
        <v>301</v>
      </c>
      <c r="D28" s="58">
        <v>1200</v>
      </c>
      <c r="E28" s="59" t="s">
        <v>40</v>
      </c>
      <c r="F28" s="60" t="str">
        <f t="shared" si="0"/>
        <v>-</v>
      </c>
    </row>
    <row r="29" spans="1:6">
      <c r="A29" s="55" t="s">
        <v>202</v>
      </c>
      <c r="B29" s="56" t="s">
        <v>187</v>
      </c>
      <c r="C29" s="57" t="s">
        <v>302</v>
      </c>
      <c r="D29" s="58">
        <v>7800</v>
      </c>
      <c r="E29" s="59">
        <v>7487.98</v>
      </c>
      <c r="F29" s="60">
        <f t="shared" si="0"/>
        <v>312.02000000000044</v>
      </c>
    </row>
    <row r="30" spans="1:6">
      <c r="A30" s="55" t="s">
        <v>203</v>
      </c>
      <c r="B30" s="56" t="s">
        <v>187</v>
      </c>
      <c r="C30" s="57" t="s">
        <v>303</v>
      </c>
      <c r="D30" s="58">
        <v>19600</v>
      </c>
      <c r="E30" s="59">
        <v>15518.43</v>
      </c>
      <c r="F30" s="60">
        <f t="shared" si="0"/>
        <v>4081.5699999999997</v>
      </c>
    </row>
    <row r="31" spans="1:6">
      <c r="A31" s="55" t="s">
        <v>204</v>
      </c>
      <c r="B31" s="56" t="s">
        <v>187</v>
      </c>
      <c r="C31" s="57" t="s">
        <v>304</v>
      </c>
      <c r="D31" s="58">
        <v>213000</v>
      </c>
      <c r="E31" s="59">
        <v>151290.88</v>
      </c>
      <c r="F31" s="60">
        <f t="shared" si="0"/>
        <v>61709.119999999995</v>
      </c>
    </row>
    <row r="32" spans="1:6" ht="42">
      <c r="A32" s="43" t="s">
        <v>205</v>
      </c>
      <c r="B32" s="44" t="s">
        <v>187</v>
      </c>
      <c r="C32" s="45" t="s">
        <v>305</v>
      </c>
      <c r="D32" s="46">
        <v>785900</v>
      </c>
      <c r="E32" s="47">
        <v>770058.28</v>
      </c>
      <c r="F32" s="48">
        <f t="shared" si="0"/>
        <v>15841.719999999972</v>
      </c>
    </row>
    <row r="33" spans="1:6" ht="72.599999999999994">
      <c r="A33" s="55" t="s">
        <v>190</v>
      </c>
      <c r="B33" s="56" t="s">
        <v>187</v>
      </c>
      <c r="C33" s="57" t="s">
        <v>306</v>
      </c>
      <c r="D33" s="58">
        <v>785900</v>
      </c>
      <c r="E33" s="59">
        <v>770058.28</v>
      </c>
      <c r="F33" s="60">
        <f t="shared" si="0"/>
        <v>15841.719999999972</v>
      </c>
    </row>
    <row r="34" spans="1:6" ht="31.8">
      <c r="A34" s="55" t="s">
        <v>191</v>
      </c>
      <c r="B34" s="56" t="s">
        <v>187</v>
      </c>
      <c r="C34" s="57" t="s">
        <v>307</v>
      </c>
      <c r="D34" s="58">
        <v>785900</v>
      </c>
      <c r="E34" s="59">
        <v>770058.28</v>
      </c>
      <c r="F34" s="60">
        <f t="shared" si="0"/>
        <v>15841.719999999972</v>
      </c>
    </row>
    <row r="35" spans="1:6" ht="21.6">
      <c r="A35" s="55" t="s">
        <v>192</v>
      </c>
      <c r="B35" s="56" t="s">
        <v>187</v>
      </c>
      <c r="C35" s="57" t="s">
        <v>308</v>
      </c>
      <c r="D35" s="58">
        <v>562600</v>
      </c>
      <c r="E35" s="59">
        <v>550549.51</v>
      </c>
      <c r="F35" s="60">
        <f t="shared" si="0"/>
        <v>12050.489999999991</v>
      </c>
    </row>
    <row r="36" spans="1:6" ht="42">
      <c r="A36" s="55" t="s">
        <v>193</v>
      </c>
      <c r="B36" s="56" t="s">
        <v>187</v>
      </c>
      <c r="C36" s="57" t="s">
        <v>309</v>
      </c>
      <c r="D36" s="58">
        <v>41000</v>
      </c>
      <c r="E36" s="59">
        <v>40936</v>
      </c>
      <c r="F36" s="60">
        <f t="shared" si="0"/>
        <v>64</v>
      </c>
    </row>
    <row r="37" spans="1:6" ht="52.2">
      <c r="A37" s="55" t="s">
        <v>194</v>
      </c>
      <c r="B37" s="56" t="s">
        <v>187</v>
      </c>
      <c r="C37" s="57" t="s">
        <v>310</v>
      </c>
      <c r="D37" s="58">
        <v>182300</v>
      </c>
      <c r="E37" s="59">
        <v>178572.77</v>
      </c>
      <c r="F37" s="60">
        <f t="shared" si="0"/>
        <v>3727.2300000000105</v>
      </c>
    </row>
    <row r="38" spans="1:6" ht="62.4">
      <c r="A38" s="43" t="s">
        <v>206</v>
      </c>
      <c r="B38" s="44" t="s">
        <v>187</v>
      </c>
      <c r="C38" s="45" t="s">
        <v>311</v>
      </c>
      <c r="D38" s="46">
        <v>2711550</v>
      </c>
      <c r="E38" s="47">
        <f>2423453.29-1199.72</f>
        <v>2422253.5699999998</v>
      </c>
      <c r="F38" s="48">
        <f t="shared" si="0"/>
        <v>289296.43000000017</v>
      </c>
    </row>
    <row r="39" spans="1:6" ht="72.599999999999994">
      <c r="A39" s="55" t="s">
        <v>190</v>
      </c>
      <c r="B39" s="56" t="s">
        <v>187</v>
      </c>
      <c r="C39" s="57" t="s">
        <v>312</v>
      </c>
      <c r="D39" s="58">
        <v>2087500</v>
      </c>
      <c r="E39" s="59">
        <v>1895205.67</v>
      </c>
      <c r="F39" s="60">
        <f t="shared" si="0"/>
        <v>192294.33000000007</v>
      </c>
    </row>
    <row r="40" spans="1:6" ht="31.8">
      <c r="A40" s="55" t="s">
        <v>191</v>
      </c>
      <c r="B40" s="56" t="s">
        <v>187</v>
      </c>
      <c r="C40" s="57" t="s">
        <v>313</v>
      </c>
      <c r="D40" s="58">
        <v>2087500</v>
      </c>
      <c r="E40" s="59">
        <v>1895205.67</v>
      </c>
      <c r="F40" s="60">
        <f t="shared" si="0"/>
        <v>192294.33000000007</v>
      </c>
    </row>
    <row r="41" spans="1:6" ht="21.6">
      <c r="A41" s="55" t="s">
        <v>192</v>
      </c>
      <c r="B41" s="56" t="s">
        <v>187</v>
      </c>
      <c r="C41" s="57" t="s">
        <v>314</v>
      </c>
      <c r="D41" s="58">
        <v>1456500</v>
      </c>
      <c r="E41" s="59">
        <v>1322987.28</v>
      </c>
      <c r="F41" s="60">
        <f t="shared" si="0"/>
        <v>133512.71999999997</v>
      </c>
    </row>
    <row r="42" spans="1:6" ht="42">
      <c r="A42" s="55" t="s">
        <v>193</v>
      </c>
      <c r="B42" s="56" t="s">
        <v>187</v>
      </c>
      <c r="C42" s="57" t="s">
        <v>315</v>
      </c>
      <c r="D42" s="58">
        <v>147200</v>
      </c>
      <c r="E42" s="59">
        <v>144058.17000000001</v>
      </c>
      <c r="F42" s="60">
        <f t="shared" si="0"/>
        <v>3141.8299999999872</v>
      </c>
    </row>
    <row r="43" spans="1:6" ht="52.2">
      <c r="A43" s="55" t="s">
        <v>194</v>
      </c>
      <c r="B43" s="56" t="s">
        <v>187</v>
      </c>
      <c r="C43" s="57" t="s">
        <v>316</v>
      </c>
      <c r="D43" s="58">
        <v>483800</v>
      </c>
      <c r="E43" s="59">
        <v>428160.22</v>
      </c>
      <c r="F43" s="60">
        <f t="shared" si="0"/>
        <v>55639.780000000028</v>
      </c>
    </row>
    <row r="44" spans="1:6" ht="31.8">
      <c r="A44" s="55" t="s">
        <v>195</v>
      </c>
      <c r="B44" s="56" t="s">
        <v>187</v>
      </c>
      <c r="C44" s="57" t="s">
        <v>317</v>
      </c>
      <c r="D44" s="58">
        <v>615600</v>
      </c>
      <c r="E44" s="59">
        <f>522291.21-1199.72</f>
        <v>521091.49000000005</v>
      </c>
      <c r="F44" s="60">
        <f t="shared" si="0"/>
        <v>94508.509999999951</v>
      </c>
    </row>
    <row r="45" spans="1:6" ht="31.8">
      <c r="A45" s="55" t="s">
        <v>196</v>
      </c>
      <c r="B45" s="56" t="s">
        <v>187</v>
      </c>
      <c r="C45" s="57" t="s">
        <v>318</v>
      </c>
      <c r="D45" s="58">
        <v>615600</v>
      </c>
      <c r="E45" s="59">
        <f>522291.21-1199.72</f>
        <v>521091.49000000005</v>
      </c>
      <c r="F45" s="60">
        <f t="shared" si="0"/>
        <v>94508.509999999951</v>
      </c>
    </row>
    <row r="46" spans="1:6" ht="31.8">
      <c r="A46" s="55" t="s">
        <v>197</v>
      </c>
      <c r="B46" s="56" t="s">
        <v>187</v>
      </c>
      <c r="C46" s="57" t="s">
        <v>319</v>
      </c>
      <c r="D46" s="58">
        <v>615600</v>
      </c>
      <c r="E46" s="59">
        <f>522291.21-1199.72</f>
        <v>521091.49000000005</v>
      </c>
      <c r="F46" s="60">
        <f t="shared" si="0"/>
        <v>94508.509999999951</v>
      </c>
    </row>
    <row r="47" spans="1:6">
      <c r="A47" s="55" t="s">
        <v>198</v>
      </c>
      <c r="B47" s="56" t="s">
        <v>187</v>
      </c>
      <c r="C47" s="57" t="s">
        <v>320</v>
      </c>
      <c r="D47" s="58">
        <v>850</v>
      </c>
      <c r="E47" s="59">
        <v>850</v>
      </c>
      <c r="F47" s="60" t="str">
        <f t="shared" ref="F47:F78" si="1">IF(OR(D47="-",E47&gt;=D47),"-",D47-IF(E47="-",0,E47))</f>
        <v>-</v>
      </c>
    </row>
    <row r="48" spans="1:6">
      <c r="A48" s="55" t="s">
        <v>173</v>
      </c>
      <c r="B48" s="56" t="s">
        <v>187</v>
      </c>
      <c r="C48" s="57" t="s">
        <v>321</v>
      </c>
      <c r="D48" s="58">
        <v>850</v>
      </c>
      <c r="E48" s="59">
        <v>850</v>
      </c>
      <c r="F48" s="60" t="str">
        <f t="shared" si="1"/>
        <v>-</v>
      </c>
    </row>
    <row r="49" spans="1:6">
      <c r="A49" s="55" t="s">
        <v>199</v>
      </c>
      <c r="B49" s="56" t="s">
        <v>187</v>
      </c>
      <c r="C49" s="57" t="s">
        <v>322</v>
      </c>
      <c r="D49" s="58">
        <v>7600</v>
      </c>
      <c r="E49" s="59">
        <v>5106.41</v>
      </c>
      <c r="F49" s="60">
        <f t="shared" si="1"/>
        <v>2493.59</v>
      </c>
    </row>
    <row r="50" spans="1:6" ht="21.6">
      <c r="A50" s="55" t="s">
        <v>200</v>
      </c>
      <c r="B50" s="56" t="s">
        <v>187</v>
      </c>
      <c r="C50" s="57" t="s">
        <v>323</v>
      </c>
      <c r="D50" s="58">
        <v>7600</v>
      </c>
      <c r="E50" s="59">
        <v>5106.41</v>
      </c>
      <c r="F50" s="60">
        <f t="shared" si="1"/>
        <v>2493.59</v>
      </c>
    </row>
    <row r="51" spans="1:6" ht="21.6">
      <c r="A51" s="55" t="s">
        <v>201</v>
      </c>
      <c r="B51" s="56" t="s">
        <v>187</v>
      </c>
      <c r="C51" s="57" t="s">
        <v>324</v>
      </c>
      <c r="D51" s="58">
        <v>1200</v>
      </c>
      <c r="E51" s="59" t="s">
        <v>40</v>
      </c>
      <c r="F51" s="60" t="str">
        <f t="shared" si="1"/>
        <v>-</v>
      </c>
    </row>
    <row r="52" spans="1:6">
      <c r="A52" s="55" t="s">
        <v>202</v>
      </c>
      <c r="B52" s="56" t="s">
        <v>187</v>
      </c>
      <c r="C52" s="57" t="s">
        <v>325</v>
      </c>
      <c r="D52" s="58">
        <v>5400</v>
      </c>
      <c r="E52" s="59">
        <v>5087.9799999999996</v>
      </c>
      <c r="F52" s="60">
        <f t="shared" si="1"/>
        <v>312.02000000000044</v>
      </c>
    </row>
    <row r="53" spans="1:6">
      <c r="A53" s="55" t="s">
        <v>203</v>
      </c>
      <c r="B53" s="56" t="s">
        <v>187</v>
      </c>
      <c r="C53" s="57" t="s">
        <v>326</v>
      </c>
      <c r="D53" s="58">
        <v>1000</v>
      </c>
      <c r="E53" s="59">
        <v>18.43</v>
      </c>
      <c r="F53" s="60">
        <f t="shared" si="1"/>
        <v>981.57</v>
      </c>
    </row>
    <row r="54" spans="1:6" ht="21.6">
      <c r="A54" s="43" t="s">
        <v>207</v>
      </c>
      <c r="B54" s="44" t="s">
        <v>187</v>
      </c>
      <c r="C54" s="45" t="s">
        <v>327</v>
      </c>
      <c r="D54" s="46">
        <v>213000</v>
      </c>
      <c r="E54" s="47">
        <v>151290.88</v>
      </c>
      <c r="F54" s="48">
        <f t="shared" si="1"/>
        <v>61709.119999999995</v>
      </c>
    </row>
    <row r="55" spans="1:6">
      <c r="A55" s="55" t="s">
        <v>199</v>
      </c>
      <c r="B55" s="56" t="s">
        <v>187</v>
      </c>
      <c r="C55" s="57" t="s">
        <v>328</v>
      </c>
      <c r="D55" s="58">
        <v>213000</v>
      </c>
      <c r="E55" s="59">
        <v>151290.88</v>
      </c>
      <c r="F55" s="60">
        <f t="shared" si="1"/>
        <v>61709.119999999995</v>
      </c>
    </row>
    <row r="56" spans="1:6">
      <c r="A56" s="55" t="s">
        <v>204</v>
      </c>
      <c r="B56" s="56" t="s">
        <v>187</v>
      </c>
      <c r="C56" s="57" t="s">
        <v>329</v>
      </c>
      <c r="D56" s="58">
        <v>213000</v>
      </c>
      <c r="E56" s="59">
        <v>151290.88</v>
      </c>
      <c r="F56" s="60">
        <f t="shared" si="1"/>
        <v>61709.119999999995</v>
      </c>
    </row>
    <row r="57" spans="1:6" ht="21.6">
      <c r="A57" s="43" t="s">
        <v>208</v>
      </c>
      <c r="B57" s="44" t="s">
        <v>187</v>
      </c>
      <c r="C57" s="45" t="s">
        <v>330</v>
      </c>
      <c r="D57" s="46">
        <v>55200</v>
      </c>
      <c r="E57" s="47">
        <v>46556</v>
      </c>
      <c r="F57" s="48">
        <f t="shared" si="1"/>
        <v>8644</v>
      </c>
    </row>
    <row r="58" spans="1:6" ht="31.8">
      <c r="A58" s="55" t="s">
        <v>195</v>
      </c>
      <c r="B58" s="56" t="s">
        <v>187</v>
      </c>
      <c r="C58" s="57" t="s">
        <v>331</v>
      </c>
      <c r="D58" s="58">
        <v>34200</v>
      </c>
      <c r="E58" s="59">
        <v>28656</v>
      </c>
      <c r="F58" s="60">
        <f t="shared" si="1"/>
        <v>5544</v>
      </c>
    </row>
    <row r="59" spans="1:6" ht="31.8">
      <c r="A59" s="55" t="s">
        <v>196</v>
      </c>
      <c r="B59" s="56" t="s">
        <v>187</v>
      </c>
      <c r="C59" s="57" t="s">
        <v>332</v>
      </c>
      <c r="D59" s="58">
        <v>34200</v>
      </c>
      <c r="E59" s="59">
        <v>28656</v>
      </c>
      <c r="F59" s="60">
        <f t="shared" si="1"/>
        <v>5544</v>
      </c>
    </row>
    <row r="60" spans="1:6" ht="31.8">
      <c r="A60" s="55" t="s">
        <v>197</v>
      </c>
      <c r="B60" s="56" t="s">
        <v>187</v>
      </c>
      <c r="C60" s="57" t="s">
        <v>333</v>
      </c>
      <c r="D60" s="58">
        <v>34200</v>
      </c>
      <c r="E60" s="59">
        <v>28656</v>
      </c>
      <c r="F60" s="60">
        <f t="shared" si="1"/>
        <v>5544</v>
      </c>
    </row>
    <row r="61" spans="1:6">
      <c r="A61" s="55" t="s">
        <v>199</v>
      </c>
      <c r="B61" s="56" t="s">
        <v>187</v>
      </c>
      <c r="C61" s="57" t="s">
        <v>334</v>
      </c>
      <c r="D61" s="58">
        <v>21000</v>
      </c>
      <c r="E61" s="59">
        <v>17900</v>
      </c>
      <c r="F61" s="60">
        <f t="shared" si="1"/>
        <v>3100</v>
      </c>
    </row>
    <row r="62" spans="1:6" ht="21.6">
      <c r="A62" s="55" t="s">
        <v>200</v>
      </c>
      <c r="B62" s="56" t="s">
        <v>187</v>
      </c>
      <c r="C62" s="57" t="s">
        <v>335</v>
      </c>
      <c r="D62" s="58">
        <v>21000</v>
      </c>
      <c r="E62" s="59">
        <v>17900</v>
      </c>
      <c r="F62" s="60">
        <f t="shared" si="1"/>
        <v>3100</v>
      </c>
    </row>
    <row r="63" spans="1:6">
      <c r="A63" s="55" t="s">
        <v>202</v>
      </c>
      <c r="B63" s="56" t="s">
        <v>187</v>
      </c>
      <c r="C63" s="57" t="s">
        <v>336</v>
      </c>
      <c r="D63" s="58">
        <v>2400</v>
      </c>
      <c r="E63" s="59">
        <v>2400</v>
      </c>
      <c r="F63" s="60" t="str">
        <f t="shared" si="1"/>
        <v>-</v>
      </c>
    </row>
    <row r="64" spans="1:6">
      <c r="A64" s="55" t="s">
        <v>203</v>
      </c>
      <c r="B64" s="56" t="s">
        <v>187</v>
      </c>
      <c r="C64" s="57" t="s">
        <v>337</v>
      </c>
      <c r="D64" s="58">
        <v>18600</v>
      </c>
      <c r="E64" s="59">
        <v>15500</v>
      </c>
      <c r="F64" s="60">
        <f t="shared" si="1"/>
        <v>3100</v>
      </c>
    </row>
    <row r="65" spans="1:6">
      <c r="A65" s="43" t="s">
        <v>209</v>
      </c>
      <c r="B65" s="44" t="s">
        <v>187</v>
      </c>
      <c r="C65" s="45" t="s">
        <v>338</v>
      </c>
      <c r="D65" s="46">
        <v>174800</v>
      </c>
      <c r="E65" s="47">
        <v>174800</v>
      </c>
      <c r="F65" s="48" t="str">
        <f t="shared" si="1"/>
        <v>-</v>
      </c>
    </row>
    <row r="66" spans="1:6" ht="72.599999999999994">
      <c r="A66" s="55" t="s">
        <v>190</v>
      </c>
      <c r="B66" s="56" t="s">
        <v>187</v>
      </c>
      <c r="C66" s="57" t="s">
        <v>339</v>
      </c>
      <c r="D66" s="58">
        <v>166504.81</v>
      </c>
      <c r="E66" s="59">
        <v>166504.81</v>
      </c>
      <c r="F66" s="60" t="str">
        <f t="shared" si="1"/>
        <v>-</v>
      </c>
    </row>
    <row r="67" spans="1:6" ht="31.8">
      <c r="A67" s="55" t="s">
        <v>191</v>
      </c>
      <c r="B67" s="56" t="s">
        <v>187</v>
      </c>
      <c r="C67" s="57" t="s">
        <v>340</v>
      </c>
      <c r="D67" s="58">
        <v>166504.81</v>
      </c>
      <c r="E67" s="59">
        <v>166504.81</v>
      </c>
      <c r="F67" s="60" t="str">
        <f t="shared" si="1"/>
        <v>-</v>
      </c>
    </row>
    <row r="68" spans="1:6" ht="21.6">
      <c r="A68" s="55" t="s">
        <v>192</v>
      </c>
      <c r="B68" s="56" t="s">
        <v>187</v>
      </c>
      <c r="C68" s="57" t="s">
        <v>341</v>
      </c>
      <c r="D68" s="58">
        <v>127883.93</v>
      </c>
      <c r="E68" s="59">
        <v>127883.93</v>
      </c>
      <c r="F68" s="60" t="str">
        <f t="shared" si="1"/>
        <v>-</v>
      </c>
    </row>
    <row r="69" spans="1:6" ht="52.2">
      <c r="A69" s="55" t="s">
        <v>194</v>
      </c>
      <c r="B69" s="56" t="s">
        <v>187</v>
      </c>
      <c r="C69" s="57" t="s">
        <v>342</v>
      </c>
      <c r="D69" s="58">
        <v>38620.879999999997</v>
      </c>
      <c r="E69" s="59">
        <v>38620.879999999997</v>
      </c>
      <c r="F69" s="60" t="str">
        <f t="shared" si="1"/>
        <v>-</v>
      </c>
    </row>
    <row r="70" spans="1:6" ht="31.8">
      <c r="A70" s="55" t="s">
        <v>195</v>
      </c>
      <c r="B70" s="56" t="s">
        <v>187</v>
      </c>
      <c r="C70" s="57" t="s">
        <v>343</v>
      </c>
      <c r="D70" s="58">
        <v>8295.19</v>
      </c>
      <c r="E70" s="59">
        <v>8295.19</v>
      </c>
      <c r="F70" s="60" t="str">
        <f t="shared" si="1"/>
        <v>-</v>
      </c>
    </row>
    <row r="71" spans="1:6" ht="31.8">
      <c r="A71" s="55" t="s">
        <v>196</v>
      </c>
      <c r="B71" s="56" t="s">
        <v>187</v>
      </c>
      <c r="C71" s="57" t="s">
        <v>344</v>
      </c>
      <c r="D71" s="58">
        <v>8295.19</v>
      </c>
      <c r="E71" s="59">
        <v>8295.19</v>
      </c>
      <c r="F71" s="60" t="str">
        <f t="shared" si="1"/>
        <v>-</v>
      </c>
    </row>
    <row r="72" spans="1:6" ht="31.8">
      <c r="A72" s="55" t="s">
        <v>197</v>
      </c>
      <c r="B72" s="56" t="s">
        <v>187</v>
      </c>
      <c r="C72" s="57" t="s">
        <v>345</v>
      </c>
      <c r="D72" s="58">
        <v>8295.19</v>
      </c>
      <c r="E72" s="59">
        <v>8295.19</v>
      </c>
      <c r="F72" s="60" t="str">
        <f t="shared" si="1"/>
        <v>-</v>
      </c>
    </row>
    <row r="73" spans="1:6" ht="21.6">
      <c r="A73" s="43" t="s">
        <v>210</v>
      </c>
      <c r="B73" s="44" t="s">
        <v>187</v>
      </c>
      <c r="C73" s="45" t="s">
        <v>346</v>
      </c>
      <c r="D73" s="46">
        <v>174800</v>
      </c>
      <c r="E73" s="47">
        <v>174800</v>
      </c>
      <c r="F73" s="48" t="str">
        <f t="shared" si="1"/>
        <v>-</v>
      </c>
    </row>
    <row r="74" spans="1:6" ht="72.599999999999994">
      <c r="A74" s="55" t="s">
        <v>190</v>
      </c>
      <c r="B74" s="56" t="s">
        <v>187</v>
      </c>
      <c r="C74" s="57" t="s">
        <v>347</v>
      </c>
      <c r="D74" s="58">
        <v>166504.81</v>
      </c>
      <c r="E74" s="59">
        <v>166504.81</v>
      </c>
      <c r="F74" s="60" t="str">
        <f t="shared" si="1"/>
        <v>-</v>
      </c>
    </row>
    <row r="75" spans="1:6" ht="31.8">
      <c r="A75" s="55" t="s">
        <v>191</v>
      </c>
      <c r="B75" s="56" t="s">
        <v>187</v>
      </c>
      <c r="C75" s="57" t="s">
        <v>348</v>
      </c>
      <c r="D75" s="58">
        <v>166504.81</v>
      </c>
      <c r="E75" s="59">
        <v>166504.81</v>
      </c>
      <c r="F75" s="60" t="str">
        <f t="shared" si="1"/>
        <v>-</v>
      </c>
    </row>
    <row r="76" spans="1:6" ht="21.6">
      <c r="A76" s="55" t="s">
        <v>192</v>
      </c>
      <c r="B76" s="56" t="s">
        <v>187</v>
      </c>
      <c r="C76" s="57" t="s">
        <v>349</v>
      </c>
      <c r="D76" s="58">
        <v>127883.93</v>
      </c>
      <c r="E76" s="59">
        <v>127883.93</v>
      </c>
      <c r="F76" s="60" t="str">
        <f t="shared" si="1"/>
        <v>-</v>
      </c>
    </row>
    <row r="77" spans="1:6" ht="52.2">
      <c r="A77" s="55" t="s">
        <v>194</v>
      </c>
      <c r="B77" s="56" t="s">
        <v>187</v>
      </c>
      <c r="C77" s="57" t="s">
        <v>350</v>
      </c>
      <c r="D77" s="58">
        <v>38620.879999999997</v>
      </c>
      <c r="E77" s="59">
        <v>38620.879999999997</v>
      </c>
      <c r="F77" s="60" t="str">
        <f t="shared" si="1"/>
        <v>-</v>
      </c>
    </row>
    <row r="78" spans="1:6" ht="31.8">
      <c r="A78" s="55" t="s">
        <v>195</v>
      </c>
      <c r="B78" s="56" t="s">
        <v>187</v>
      </c>
      <c r="C78" s="57" t="s">
        <v>351</v>
      </c>
      <c r="D78" s="58">
        <v>8295.19</v>
      </c>
      <c r="E78" s="59">
        <v>8295.19</v>
      </c>
      <c r="F78" s="60" t="str">
        <f t="shared" si="1"/>
        <v>-</v>
      </c>
    </row>
    <row r="79" spans="1:6" ht="31.8">
      <c r="A79" s="55" t="s">
        <v>196</v>
      </c>
      <c r="B79" s="56" t="s">
        <v>187</v>
      </c>
      <c r="C79" s="57" t="s">
        <v>352</v>
      </c>
      <c r="D79" s="58">
        <v>8295.19</v>
      </c>
      <c r="E79" s="59">
        <v>8295.19</v>
      </c>
      <c r="F79" s="60" t="str">
        <f t="shared" ref="F79:F110" si="2">IF(OR(D79="-",E79&gt;=D79),"-",D79-IF(E79="-",0,E79))</f>
        <v>-</v>
      </c>
    </row>
    <row r="80" spans="1:6" ht="31.8">
      <c r="A80" s="55" t="s">
        <v>197</v>
      </c>
      <c r="B80" s="56" t="s">
        <v>187</v>
      </c>
      <c r="C80" s="57" t="s">
        <v>353</v>
      </c>
      <c r="D80" s="58">
        <v>8295.19</v>
      </c>
      <c r="E80" s="59">
        <v>8295.19</v>
      </c>
      <c r="F80" s="60" t="str">
        <f t="shared" si="2"/>
        <v>-</v>
      </c>
    </row>
    <row r="81" spans="1:6" ht="23.4" customHeight="1">
      <c r="A81" s="43" t="s">
        <v>211</v>
      </c>
      <c r="B81" s="44" t="s">
        <v>187</v>
      </c>
      <c r="C81" s="45" t="s">
        <v>354</v>
      </c>
      <c r="D81" s="46">
        <v>132600</v>
      </c>
      <c r="E81" s="47">
        <v>125993.29</v>
      </c>
      <c r="F81" s="48">
        <f t="shared" si="2"/>
        <v>6606.7100000000064</v>
      </c>
    </row>
    <row r="82" spans="1:6" ht="31.8">
      <c r="A82" s="55" t="s">
        <v>195</v>
      </c>
      <c r="B82" s="56" t="s">
        <v>187</v>
      </c>
      <c r="C82" s="57" t="s">
        <v>355</v>
      </c>
      <c r="D82" s="58">
        <v>58000</v>
      </c>
      <c r="E82" s="59">
        <v>51393.29</v>
      </c>
      <c r="F82" s="60">
        <f t="shared" si="2"/>
        <v>6606.7099999999991</v>
      </c>
    </row>
    <row r="83" spans="1:6" ht="31.8">
      <c r="A83" s="55" t="s">
        <v>196</v>
      </c>
      <c r="B83" s="56" t="s">
        <v>187</v>
      </c>
      <c r="C83" s="57" t="s">
        <v>356</v>
      </c>
      <c r="D83" s="58">
        <v>58000</v>
      </c>
      <c r="E83" s="59">
        <v>51393.29</v>
      </c>
      <c r="F83" s="60">
        <f t="shared" si="2"/>
        <v>6606.7099999999991</v>
      </c>
    </row>
    <row r="84" spans="1:6" ht="31.8">
      <c r="A84" s="55" t="s">
        <v>197</v>
      </c>
      <c r="B84" s="56" t="s">
        <v>187</v>
      </c>
      <c r="C84" s="57" t="s">
        <v>357</v>
      </c>
      <c r="D84" s="58">
        <v>58000</v>
      </c>
      <c r="E84" s="59">
        <v>51393.29</v>
      </c>
      <c r="F84" s="60">
        <f t="shared" si="2"/>
        <v>6606.7099999999991</v>
      </c>
    </row>
    <row r="85" spans="1:6">
      <c r="A85" s="55" t="s">
        <v>198</v>
      </c>
      <c r="B85" s="56" t="s">
        <v>187</v>
      </c>
      <c r="C85" s="57" t="s">
        <v>358</v>
      </c>
      <c r="D85" s="58">
        <v>74600</v>
      </c>
      <c r="E85" s="59">
        <v>74600</v>
      </c>
      <c r="F85" s="60" t="str">
        <f t="shared" si="2"/>
        <v>-</v>
      </c>
    </row>
    <row r="86" spans="1:6">
      <c r="A86" s="55" t="s">
        <v>173</v>
      </c>
      <c r="B86" s="56" t="s">
        <v>187</v>
      </c>
      <c r="C86" s="57" t="s">
        <v>359</v>
      </c>
      <c r="D86" s="58">
        <v>74600</v>
      </c>
      <c r="E86" s="59">
        <v>74600</v>
      </c>
      <c r="F86" s="60" t="str">
        <f t="shared" si="2"/>
        <v>-</v>
      </c>
    </row>
    <row r="87" spans="1:6" ht="42">
      <c r="A87" s="43" t="s">
        <v>212</v>
      </c>
      <c r="B87" s="44" t="s">
        <v>187</v>
      </c>
      <c r="C87" s="45" t="s">
        <v>360</v>
      </c>
      <c r="D87" s="46">
        <v>82200</v>
      </c>
      <c r="E87" s="47">
        <f>E88+E91</f>
        <v>82064.72</v>
      </c>
      <c r="F87" s="48">
        <f t="shared" si="2"/>
        <v>135.27999999999884</v>
      </c>
    </row>
    <row r="88" spans="1:6" ht="31.8">
      <c r="A88" s="55" t="s">
        <v>195</v>
      </c>
      <c r="B88" s="56" t="s">
        <v>187</v>
      </c>
      <c r="C88" s="57" t="s">
        <v>361</v>
      </c>
      <c r="D88" s="58">
        <v>7600</v>
      </c>
      <c r="E88" s="59">
        <f>6265+1199.72</f>
        <v>7464.72</v>
      </c>
      <c r="F88" s="60">
        <f t="shared" si="2"/>
        <v>135.27999999999975</v>
      </c>
    </row>
    <row r="89" spans="1:6" ht="31.8">
      <c r="A89" s="55" t="s">
        <v>196</v>
      </c>
      <c r="B89" s="56" t="s">
        <v>187</v>
      </c>
      <c r="C89" s="57" t="s">
        <v>362</v>
      </c>
      <c r="D89" s="58">
        <v>7600</v>
      </c>
      <c r="E89" s="59">
        <f t="shared" ref="E89:E90" si="3">6265+1199.72</f>
        <v>7464.72</v>
      </c>
      <c r="F89" s="60">
        <f t="shared" si="2"/>
        <v>135.27999999999975</v>
      </c>
    </row>
    <row r="90" spans="1:6" ht="38.4" customHeight="1">
      <c r="A90" s="55" t="s">
        <v>197</v>
      </c>
      <c r="B90" s="56" t="s">
        <v>187</v>
      </c>
      <c r="C90" s="57" t="s">
        <v>363</v>
      </c>
      <c r="D90" s="58">
        <v>7600</v>
      </c>
      <c r="E90" s="59">
        <f t="shared" si="3"/>
        <v>7464.72</v>
      </c>
      <c r="F90" s="60">
        <f t="shared" si="2"/>
        <v>135.27999999999975</v>
      </c>
    </row>
    <row r="91" spans="1:6" ht="18.600000000000001" customHeight="1">
      <c r="A91" s="55" t="s">
        <v>198</v>
      </c>
      <c r="B91" s="56" t="s">
        <v>187</v>
      </c>
      <c r="C91" s="57" t="s">
        <v>364</v>
      </c>
      <c r="D91" s="58">
        <v>74600</v>
      </c>
      <c r="E91" s="59">
        <v>74600</v>
      </c>
      <c r="F91" s="60" t="str">
        <f t="shared" si="2"/>
        <v>-</v>
      </c>
    </row>
    <row r="92" spans="1:6">
      <c r="A92" s="55" t="s">
        <v>173</v>
      </c>
      <c r="B92" s="56" t="s">
        <v>187</v>
      </c>
      <c r="C92" s="57" t="s">
        <v>365</v>
      </c>
      <c r="D92" s="58">
        <v>74600</v>
      </c>
      <c r="E92" s="59">
        <v>74600</v>
      </c>
      <c r="F92" s="60" t="str">
        <f t="shared" si="2"/>
        <v>-</v>
      </c>
    </row>
    <row r="93" spans="1:6" ht="21.6">
      <c r="A93" s="43" t="s">
        <v>213</v>
      </c>
      <c r="B93" s="44" t="s">
        <v>187</v>
      </c>
      <c r="C93" s="45" t="s">
        <v>366</v>
      </c>
      <c r="D93" s="46">
        <v>50400</v>
      </c>
      <c r="E93" s="47">
        <v>45128.29</v>
      </c>
      <c r="F93" s="48">
        <f t="shared" si="2"/>
        <v>5271.7099999999991</v>
      </c>
    </row>
    <row r="94" spans="1:6" ht="31.8">
      <c r="A94" s="55" t="s">
        <v>195</v>
      </c>
      <c r="B94" s="56" t="s">
        <v>187</v>
      </c>
      <c r="C94" s="57" t="s">
        <v>390</v>
      </c>
      <c r="D94" s="58">
        <v>50400</v>
      </c>
      <c r="E94" s="59">
        <v>45128.29</v>
      </c>
      <c r="F94" s="60">
        <f t="shared" si="2"/>
        <v>5271.7099999999991</v>
      </c>
    </row>
    <row r="95" spans="1:6" ht="31.8">
      <c r="A95" s="55" t="s">
        <v>196</v>
      </c>
      <c r="B95" s="56" t="s">
        <v>187</v>
      </c>
      <c r="C95" s="57" t="s">
        <v>391</v>
      </c>
      <c r="D95" s="58">
        <v>50400</v>
      </c>
      <c r="E95" s="59">
        <v>45128.29</v>
      </c>
      <c r="F95" s="60">
        <f t="shared" si="2"/>
        <v>5271.7099999999991</v>
      </c>
    </row>
    <row r="96" spans="1:6" ht="31.8">
      <c r="A96" s="55" t="s">
        <v>197</v>
      </c>
      <c r="B96" s="56" t="s">
        <v>187</v>
      </c>
      <c r="C96" s="57" t="s">
        <v>392</v>
      </c>
      <c r="D96" s="58">
        <v>50400</v>
      </c>
      <c r="E96" s="59">
        <v>45128.29</v>
      </c>
      <c r="F96" s="60">
        <f t="shared" si="2"/>
        <v>5271.7099999999991</v>
      </c>
    </row>
    <row r="97" spans="1:6">
      <c r="A97" s="43" t="s">
        <v>214</v>
      </c>
      <c r="B97" s="44" t="s">
        <v>187</v>
      </c>
      <c r="C97" s="45" t="s">
        <v>393</v>
      </c>
      <c r="D97" s="46">
        <v>5332779.75</v>
      </c>
      <c r="E97" s="47">
        <v>4411770.04</v>
      </c>
      <c r="F97" s="48">
        <f t="shared" si="2"/>
        <v>921009.71</v>
      </c>
    </row>
    <row r="98" spans="1:6" ht="31.8">
      <c r="A98" s="55" t="s">
        <v>195</v>
      </c>
      <c r="B98" s="56" t="s">
        <v>187</v>
      </c>
      <c r="C98" s="57" t="s">
        <v>394</v>
      </c>
      <c r="D98" s="58">
        <v>3096456.75</v>
      </c>
      <c r="E98" s="59">
        <v>2175447.04</v>
      </c>
      <c r="F98" s="60">
        <f t="shared" si="2"/>
        <v>921009.71</v>
      </c>
    </row>
    <row r="99" spans="1:6" ht="31.8">
      <c r="A99" s="55" t="s">
        <v>196</v>
      </c>
      <c r="B99" s="56" t="s">
        <v>187</v>
      </c>
      <c r="C99" s="57" t="s">
        <v>395</v>
      </c>
      <c r="D99" s="58">
        <v>3096456.75</v>
      </c>
      <c r="E99" s="59">
        <v>2175447.04</v>
      </c>
      <c r="F99" s="60">
        <f t="shared" si="2"/>
        <v>921009.71</v>
      </c>
    </row>
    <row r="100" spans="1:6" ht="42">
      <c r="A100" s="55" t="s">
        <v>215</v>
      </c>
      <c r="B100" s="56" t="s">
        <v>187</v>
      </c>
      <c r="C100" s="57" t="s">
        <v>396</v>
      </c>
      <c r="D100" s="58">
        <v>2000000</v>
      </c>
      <c r="E100" s="59">
        <v>1957810</v>
      </c>
      <c r="F100" s="60">
        <f t="shared" si="2"/>
        <v>42190</v>
      </c>
    </row>
    <row r="101" spans="1:6" ht="31.8">
      <c r="A101" s="55" t="s">
        <v>197</v>
      </c>
      <c r="B101" s="56" t="s">
        <v>187</v>
      </c>
      <c r="C101" s="57" t="s">
        <v>397</v>
      </c>
      <c r="D101" s="58">
        <v>1096456.75</v>
      </c>
      <c r="E101" s="59">
        <v>217637.04</v>
      </c>
      <c r="F101" s="60">
        <f t="shared" si="2"/>
        <v>878819.71</v>
      </c>
    </row>
    <row r="102" spans="1:6" ht="31.8">
      <c r="A102" s="55" t="s">
        <v>216</v>
      </c>
      <c r="B102" s="56" t="s">
        <v>187</v>
      </c>
      <c r="C102" s="57" t="s">
        <v>398</v>
      </c>
      <c r="D102" s="58">
        <v>2236323</v>
      </c>
      <c r="E102" s="59">
        <v>2236323</v>
      </c>
      <c r="F102" s="60" t="str">
        <f t="shared" si="2"/>
        <v>-</v>
      </c>
    </row>
    <row r="103" spans="1:6">
      <c r="A103" s="55" t="s">
        <v>217</v>
      </c>
      <c r="B103" s="56" t="s">
        <v>187</v>
      </c>
      <c r="C103" s="57" t="s">
        <v>399</v>
      </c>
      <c r="D103" s="58">
        <v>2236323</v>
      </c>
      <c r="E103" s="59">
        <v>2236323</v>
      </c>
      <c r="F103" s="60" t="str">
        <f t="shared" si="2"/>
        <v>-</v>
      </c>
    </row>
    <row r="104" spans="1:6" ht="42">
      <c r="A104" s="55" t="s">
        <v>218</v>
      </c>
      <c r="B104" s="56" t="s">
        <v>187</v>
      </c>
      <c r="C104" s="57" t="s">
        <v>400</v>
      </c>
      <c r="D104" s="58">
        <v>2236323</v>
      </c>
      <c r="E104" s="59">
        <v>2236323</v>
      </c>
      <c r="F104" s="60" t="str">
        <f t="shared" si="2"/>
        <v>-</v>
      </c>
    </row>
    <row r="105" spans="1:6" ht="21.6">
      <c r="A105" s="43" t="s">
        <v>219</v>
      </c>
      <c r="B105" s="44" t="s">
        <v>187</v>
      </c>
      <c r="C105" s="45" t="s">
        <v>401</v>
      </c>
      <c r="D105" s="46">
        <v>5216179.75</v>
      </c>
      <c r="E105" s="47">
        <v>4321747.82</v>
      </c>
      <c r="F105" s="48">
        <f t="shared" si="2"/>
        <v>894431.9299999997</v>
      </c>
    </row>
    <row r="106" spans="1:6" ht="31.8">
      <c r="A106" s="55" t="s">
        <v>195</v>
      </c>
      <c r="B106" s="56" t="s">
        <v>187</v>
      </c>
      <c r="C106" s="57" t="s">
        <v>402</v>
      </c>
      <c r="D106" s="58">
        <v>2979856.75</v>
      </c>
      <c r="E106" s="59">
        <v>2085424.82</v>
      </c>
      <c r="F106" s="60">
        <f t="shared" si="2"/>
        <v>894431.92999999993</v>
      </c>
    </row>
    <row r="107" spans="1:6" ht="31.8">
      <c r="A107" s="55" t="s">
        <v>196</v>
      </c>
      <c r="B107" s="56" t="s">
        <v>187</v>
      </c>
      <c r="C107" s="57" t="s">
        <v>403</v>
      </c>
      <c r="D107" s="58">
        <v>2979856.75</v>
      </c>
      <c r="E107" s="59">
        <v>2085424.82</v>
      </c>
      <c r="F107" s="60">
        <f t="shared" si="2"/>
        <v>894431.92999999993</v>
      </c>
    </row>
    <row r="108" spans="1:6" ht="42">
      <c r="A108" s="55" t="s">
        <v>215</v>
      </c>
      <c r="B108" s="56" t="s">
        <v>187</v>
      </c>
      <c r="C108" s="57" t="s">
        <v>404</v>
      </c>
      <c r="D108" s="58">
        <v>2000000</v>
      </c>
      <c r="E108" s="59">
        <v>1957810</v>
      </c>
      <c r="F108" s="60">
        <f t="shared" si="2"/>
        <v>42190</v>
      </c>
    </row>
    <row r="109" spans="1:6" ht="31.8">
      <c r="A109" s="55" t="s">
        <v>197</v>
      </c>
      <c r="B109" s="56" t="s">
        <v>187</v>
      </c>
      <c r="C109" s="57" t="s">
        <v>405</v>
      </c>
      <c r="D109" s="58">
        <v>979856.75</v>
      </c>
      <c r="E109" s="59">
        <v>127614.82</v>
      </c>
      <c r="F109" s="60">
        <f t="shared" si="2"/>
        <v>852241.92999999993</v>
      </c>
    </row>
    <row r="110" spans="1:6" ht="31.8">
      <c r="A110" s="55" t="s">
        <v>216</v>
      </c>
      <c r="B110" s="56" t="s">
        <v>187</v>
      </c>
      <c r="C110" s="57" t="s">
        <v>406</v>
      </c>
      <c r="D110" s="58">
        <v>2236323</v>
      </c>
      <c r="E110" s="59">
        <v>2236323</v>
      </c>
      <c r="F110" s="60" t="str">
        <f t="shared" si="2"/>
        <v>-</v>
      </c>
    </row>
    <row r="111" spans="1:6">
      <c r="A111" s="55" t="s">
        <v>217</v>
      </c>
      <c r="B111" s="56" t="s">
        <v>187</v>
      </c>
      <c r="C111" s="57" t="s">
        <v>407</v>
      </c>
      <c r="D111" s="58">
        <v>2236323</v>
      </c>
      <c r="E111" s="59">
        <v>2236323</v>
      </c>
      <c r="F111" s="60" t="str">
        <f t="shared" ref="F111:F142" si="4">IF(OR(D111="-",E111&gt;=D111),"-",D111-IF(E111="-",0,E111))</f>
        <v>-</v>
      </c>
    </row>
    <row r="112" spans="1:6" ht="42">
      <c r="A112" s="55" t="s">
        <v>218</v>
      </c>
      <c r="B112" s="56" t="s">
        <v>187</v>
      </c>
      <c r="C112" s="57" t="s">
        <v>408</v>
      </c>
      <c r="D112" s="58">
        <v>2236323</v>
      </c>
      <c r="E112" s="59">
        <v>2236323</v>
      </c>
      <c r="F112" s="60" t="str">
        <f t="shared" si="4"/>
        <v>-</v>
      </c>
    </row>
    <row r="113" spans="1:6" ht="21.6">
      <c r="A113" s="43" t="s">
        <v>220</v>
      </c>
      <c r="B113" s="44" t="s">
        <v>187</v>
      </c>
      <c r="C113" s="45" t="s">
        <v>409</v>
      </c>
      <c r="D113" s="46">
        <v>116600</v>
      </c>
      <c r="E113" s="47">
        <v>90022.22</v>
      </c>
      <c r="F113" s="48">
        <f t="shared" si="4"/>
        <v>26577.78</v>
      </c>
    </row>
    <row r="114" spans="1:6" ht="31.8">
      <c r="A114" s="55" t="s">
        <v>195</v>
      </c>
      <c r="B114" s="56" t="s">
        <v>187</v>
      </c>
      <c r="C114" s="57" t="s">
        <v>410</v>
      </c>
      <c r="D114" s="58">
        <v>116600</v>
      </c>
      <c r="E114" s="59">
        <v>90022.22</v>
      </c>
      <c r="F114" s="60">
        <f t="shared" si="4"/>
        <v>26577.78</v>
      </c>
    </row>
    <row r="115" spans="1:6" ht="31.8">
      <c r="A115" s="55" t="s">
        <v>196</v>
      </c>
      <c r="B115" s="56" t="s">
        <v>187</v>
      </c>
      <c r="C115" s="57" t="s">
        <v>412</v>
      </c>
      <c r="D115" s="58">
        <v>116600</v>
      </c>
      <c r="E115" s="59">
        <v>90022.22</v>
      </c>
      <c r="F115" s="60">
        <f t="shared" si="4"/>
        <v>26577.78</v>
      </c>
    </row>
    <row r="116" spans="1:6" ht="31.8">
      <c r="A116" s="55" t="s">
        <v>197</v>
      </c>
      <c r="B116" s="56" t="s">
        <v>187</v>
      </c>
      <c r="C116" s="57" t="s">
        <v>411</v>
      </c>
      <c r="D116" s="58">
        <v>116600</v>
      </c>
      <c r="E116" s="59">
        <v>90022.22</v>
      </c>
      <c r="F116" s="60">
        <f t="shared" si="4"/>
        <v>26577.78</v>
      </c>
    </row>
    <row r="117" spans="1:6">
      <c r="A117" s="43" t="s">
        <v>221</v>
      </c>
      <c r="B117" s="44" t="s">
        <v>187</v>
      </c>
      <c r="C117" s="45" t="s">
        <v>413</v>
      </c>
      <c r="D117" s="46">
        <v>12478328.390000001</v>
      </c>
      <c r="E117" s="47">
        <v>12222247.18</v>
      </c>
      <c r="F117" s="48">
        <f t="shared" si="4"/>
        <v>256081.21000000089</v>
      </c>
    </row>
    <row r="118" spans="1:6" ht="31.8">
      <c r="A118" s="55" t="s">
        <v>195</v>
      </c>
      <c r="B118" s="56" t="s">
        <v>187</v>
      </c>
      <c r="C118" s="57" t="s">
        <v>414</v>
      </c>
      <c r="D118" s="58">
        <v>951128.39</v>
      </c>
      <c r="E118" s="59">
        <v>695123.58</v>
      </c>
      <c r="F118" s="60">
        <f t="shared" si="4"/>
        <v>256004.81000000006</v>
      </c>
    </row>
    <row r="119" spans="1:6" ht="31.8">
      <c r="A119" s="55" t="s">
        <v>196</v>
      </c>
      <c r="B119" s="56" t="s">
        <v>187</v>
      </c>
      <c r="C119" s="57" t="s">
        <v>415</v>
      </c>
      <c r="D119" s="58">
        <v>951128.39</v>
      </c>
      <c r="E119" s="59">
        <v>695123.58</v>
      </c>
      <c r="F119" s="60">
        <f t="shared" si="4"/>
        <v>256004.81000000006</v>
      </c>
    </row>
    <row r="120" spans="1:6" ht="42">
      <c r="A120" s="55" t="s">
        <v>215</v>
      </c>
      <c r="B120" s="56" t="s">
        <v>187</v>
      </c>
      <c r="C120" s="57" t="s">
        <v>416</v>
      </c>
      <c r="D120" s="58">
        <v>7500</v>
      </c>
      <c r="E120" s="59">
        <v>7454.47</v>
      </c>
      <c r="F120" s="60">
        <f t="shared" si="4"/>
        <v>45.529999999999745</v>
      </c>
    </row>
    <row r="121" spans="1:6" ht="31.8">
      <c r="A121" s="55" t="s">
        <v>197</v>
      </c>
      <c r="B121" s="56" t="s">
        <v>187</v>
      </c>
      <c r="C121" s="57" t="s">
        <v>417</v>
      </c>
      <c r="D121" s="58">
        <v>943628.39</v>
      </c>
      <c r="E121" s="59">
        <v>687669.11</v>
      </c>
      <c r="F121" s="60">
        <f t="shared" si="4"/>
        <v>255959.28000000003</v>
      </c>
    </row>
    <row r="122" spans="1:6" ht="31.8">
      <c r="A122" s="55" t="s">
        <v>216</v>
      </c>
      <c r="B122" s="56" t="s">
        <v>187</v>
      </c>
      <c r="C122" s="57" t="s">
        <v>418</v>
      </c>
      <c r="D122" s="58">
        <v>11457200</v>
      </c>
      <c r="E122" s="59">
        <v>11457123.6</v>
      </c>
      <c r="F122" s="60">
        <f t="shared" si="4"/>
        <v>76.400000000372529</v>
      </c>
    </row>
    <row r="123" spans="1:6">
      <c r="A123" s="55" t="s">
        <v>217</v>
      </c>
      <c r="B123" s="56" t="s">
        <v>187</v>
      </c>
      <c r="C123" s="57" t="s">
        <v>419</v>
      </c>
      <c r="D123" s="58">
        <v>11457200</v>
      </c>
      <c r="E123" s="59">
        <v>11457123.6</v>
      </c>
      <c r="F123" s="60">
        <f t="shared" si="4"/>
        <v>76.400000000372529</v>
      </c>
    </row>
    <row r="124" spans="1:6" ht="42">
      <c r="A124" s="55" t="s">
        <v>218</v>
      </c>
      <c r="B124" s="56" t="s">
        <v>187</v>
      </c>
      <c r="C124" s="57" t="s">
        <v>420</v>
      </c>
      <c r="D124" s="58">
        <v>11457200</v>
      </c>
      <c r="E124" s="59">
        <v>11457123.6</v>
      </c>
      <c r="F124" s="60">
        <f t="shared" si="4"/>
        <v>76.400000000372529</v>
      </c>
    </row>
    <row r="125" spans="1:6">
      <c r="A125" s="55" t="s">
        <v>199</v>
      </c>
      <c r="B125" s="56" t="s">
        <v>187</v>
      </c>
      <c r="C125" s="57" t="s">
        <v>421</v>
      </c>
      <c r="D125" s="58">
        <v>70000</v>
      </c>
      <c r="E125" s="59">
        <v>70000</v>
      </c>
      <c r="F125" s="60" t="str">
        <f t="shared" si="4"/>
        <v>-</v>
      </c>
    </row>
    <row r="126" spans="1:6" ht="52.2">
      <c r="A126" s="55" t="s">
        <v>222</v>
      </c>
      <c r="B126" s="56" t="s">
        <v>187</v>
      </c>
      <c r="C126" s="57" t="s">
        <v>422</v>
      </c>
      <c r="D126" s="58">
        <v>70000</v>
      </c>
      <c r="E126" s="59">
        <v>70000</v>
      </c>
      <c r="F126" s="60" t="str">
        <f t="shared" si="4"/>
        <v>-</v>
      </c>
    </row>
    <row r="127" spans="1:6">
      <c r="A127" s="43" t="s">
        <v>223</v>
      </c>
      <c r="B127" s="44" t="s">
        <v>187</v>
      </c>
      <c r="C127" s="45" t="s">
        <v>423</v>
      </c>
      <c r="D127" s="46">
        <v>14000</v>
      </c>
      <c r="E127" s="47">
        <v>13938.87</v>
      </c>
      <c r="F127" s="48">
        <f t="shared" si="4"/>
        <v>61.1299999999992</v>
      </c>
    </row>
    <row r="128" spans="1:6" ht="31.8">
      <c r="A128" s="55" t="s">
        <v>195</v>
      </c>
      <c r="B128" s="56" t="s">
        <v>187</v>
      </c>
      <c r="C128" s="57" t="s">
        <v>424</v>
      </c>
      <c r="D128" s="58">
        <v>14000</v>
      </c>
      <c r="E128" s="59">
        <v>13938.87</v>
      </c>
      <c r="F128" s="60">
        <f t="shared" si="4"/>
        <v>61.1299999999992</v>
      </c>
    </row>
    <row r="129" spans="1:6" ht="31.8">
      <c r="A129" s="55" t="s">
        <v>196</v>
      </c>
      <c r="B129" s="56" t="s">
        <v>187</v>
      </c>
      <c r="C129" s="57" t="s">
        <v>425</v>
      </c>
      <c r="D129" s="58">
        <v>14000</v>
      </c>
      <c r="E129" s="59">
        <v>13938.87</v>
      </c>
      <c r="F129" s="60">
        <f t="shared" si="4"/>
        <v>61.1299999999992</v>
      </c>
    </row>
    <row r="130" spans="1:6" ht="42">
      <c r="A130" s="55" t="s">
        <v>215</v>
      </c>
      <c r="B130" s="56" t="s">
        <v>187</v>
      </c>
      <c r="C130" s="57" t="s">
        <v>426</v>
      </c>
      <c r="D130" s="58">
        <v>7500</v>
      </c>
      <c r="E130" s="59">
        <v>7454.47</v>
      </c>
      <c r="F130" s="60">
        <f t="shared" si="4"/>
        <v>45.529999999999745</v>
      </c>
    </row>
    <row r="131" spans="1:6" ht="31.8">
      <c r="A131" s="55" t="s">
        <v>197</v>
      </c>
      <c r="B131" s="56" t="s">
        <v>187</v>
      </c>
      <c r="C131" s="57" t="s">
        <v>427</v>
      </c>
      <c r="D131" s="58">
        <v>6500</v>
      </c>
      <c r="E131" s="59">
        <v>6484.4</v>
      </c>
      <c r="F131" s="60">
        <f t="shared" si="4"/>
        <v>15.600000000000364</v>
      </c>
    </row>
    <row r="132" spans="1:6">
      <c r="A132" s="43" t="s">
        <v>224</v>
      </c>
      <c r="B132" s="44" t="s">
        <v>187</v>
      </c>
      <c r="C132" s="45" t="s">
        <v>428</v>
      </c>
      <c r="D132" s="46">
        <v>11775700</v>
      </c>
      <c r="E132" s="47">
        <v>11727523.33</v>
      </c>
      <c r="F132" s="48">
        <f t="shared" si="4"/>
        <v>48176.669999999925</v>
      </c>
    </row>
    <row r="133" spans="1:6" ht="31.8">
      <c r="A133" s="55" t="s">
        <v>195</v>
      </c>
      <c r="B133" s="56" t="s">
        <v>187</v>
      </c>
      <c r="C133" s="57" t="s">
        <v>429</v>
      </c>
      <c r="D133" s="58">
        <v>248500</v>
      </c>
      <c r="E133" s="59">
        <v>200399.73</v>
      </c>
      <c r="F133" s="60">
        <f t="shared" si="4"/>
        <v>48100.26999999999</v>
      </c>
    </row>
    <row r="134" spans="1:6" ht="31.8">
      <c r="A134" s="55" t="s">
        <v>196</v>
      </c>
      <c r="B134" s="56" t="s">
        <v>187</v>
      </c>
      <c r="C134" s="57" t="s">
        <v>430</v>
      </c>
      <c r="D134" s="58">
        <v>248500</v>
      </c>
      <c r="E134" s="59">
        <v>200399.73</v>
      </c>
      <c r="F134" s="60">
        <f t="shared" si="4"/>
        <v>48100.26999999999</v>
      </c>
    </row>
    <row r="135" spans="1:6" ht="31.8">
      <c r="A135" s="55" t="s">
        <v>197</v>
      </c>
      <c r="B135" s="56" t="s">
        <v>187</v>
      </c>
      <c r="C135" s="57" t="s">
        <v>431</v>
      </c>
      <c r="D135" s="58">
        <v>248500</v>
      </c>
      <c r="E135" s="59">
        <v>200399.73</v>
      </c>
      <c r="F135" s="60">
        <f t="shared" si="4"/>
        <v>48100.26999999999</v>
      </c>
    </row>
    <row r="136" spans="1:6" ht="31.8">
      <c r="A136" s="55" t="s">
        <v>216</v>
      </c>
      <c r="B136" s="56" t="s">
        <v>187</v>
      </c>
      <c r="C136" s="57" t="s">
        <v>432</v>
      </c>
      <c r="D136" s="58">
        <v>11457200</v>
      </c>
      <c r="E136" s="59">
        <v>11457123.6</v>
      </c>
      <c r="F136" s="60">
        <f t="shared" si="4"/>
        <v>76.400000000372529</v>
      </c>
    </row>
    <row r="137" spans="1:6">
      <c r="A137" s="55" t="s">
        <v>217</v>
      </c>
      <c r="B137" s="56" t="s">
        <v>187</v>
      </c>
      <c r="C137" s="57" t="s">
        <v>433</v>
      </c>
      <c r="D137" s="58">
        <v>11457200</v>
      </c>
      <c r="E137" s="59">
        <v>11457123.6</v>
      </c>
      <c r="F137" s="60">
        <f t="shared" si="4"/>
        <v>76.400000000372529</v>
      </c>
    </row>
    <row r="138" spans="1:6" ht="42">
      <c r="A138" s="55" t="s">
        <v>218</v>
      </c>
      <c r="B138" s="56" t="s">
        <v>187</v>
      </c>
      <c r="C138" s="57" t="s">
        <v>443</v>
      </c>
      <c r="D138" s="58">
        <v>11457200</v>
      </c>
      <c r="E138" s="59">
        <v>11457123.6</v>
      </c>
      <c r="F138" s="60">
        <f t="shared" si="4"/>
        <v>76.400000000372529</v>
      </c>
    </row>
    <row r="139" spans="1:6">
      <c r="A139" s="55" t="s">
        <v>199</v>
      </c>
      <c r="B139" s="56" t="s">
        <v>187</v>
      </c>
      <c r="C139" s="57" t="s">
        <v>444</v>
      </c>
      <c r="D139" s="58">
        <v>70000</v>
      </c>
      <c r="E139" s="59">
        <v>70000</v>
      </c>
      <c r="F139" s="60" t="str">
        <f t="shared" si="4"/>
        <v>-</v>
      </c>
    </row>
    <row r="140" spans="1:6" ht="52.2">
      <c r="A140" s="55" t="s">
        <v>222</v>
      </c>
      <c r="B140" s="56" t="s">
        <v>187</v>
      </c>
      <c r="C140" s="57" t="s">
        <v>445</v>
      </c>
      <c r="D140" s="58">
        <v>70000</v>
      </c>
      <c r="E140" s="59">
        <v>70000</v>
      </c>
      <c r="F140" s="60" t="str">
        <f t="shared" si="4"/>
        <v>-</v>
      </c>
    </row>
    <row r="141" spans="1:6">
      <c r="A141" s="43" t="s">
        <v>225</v>
      </c>
      <c r="B141" s="44" t="s">
        <v>187</v>
      </c>
      <c r="C141" s="45" t="s">
        <v>446</v>
      </c>
      <c r="D141" s="46">
        <v>688628.39</v>
      </c>
      <c r="E141" s="47">
        <v>480784.98</v>
      </c>
      <c r="F141" s="48">
        <f t="shared" si="4"/>
        <v>207843.41000000003</v>
      </c>
    </row>
    <row r="142" spans="1:6" ht="31.8">
      <c r="A142" s="55" t="s">
        <v>195</v>
      </c>
      <c r="B142" s="56" t="s">
        <v>187</v>
      </c>
      <c r="C142" s="57" t="s">
        <v>447</v>
      </c>
      <c r="D142" s="58">
        <v>688628.39</v>
      </c>
      <c r="E142" s="59">
        <v>480784.98</v>
      </c>
      <c r="F142" s="60">
        <f t="shared" si="4"/>
        <v>207843.41000000003</v>
      </c>
    </row>
    <row r="143" spans="1:6" ht="31.8">
      <c r="A143" s="55" t="s">
        <v>196</v>
      </c>
      <c r="B143" s="56" t="s">
        <v>187</v>
      </c>
      <c r="C143" s="57" t="s">
        <v>448</v>
      </c>
      <c r="D143" s="58">
        <v>688628.39</v>
      </c>
      <c r="E143" s="59">
        <v>480784.98</v>
      </c>
      <c r="F143" s="60">
        <f t="shared" ref="F143:F174" si="5">IF(OR(D143="-",E143&gt;=D143),"-",D143-IF(E143="-",0,E143))</f>
        <v>207843.41000000003</v>
      </c>
    </row>
    <row r="144" spans="1:6" ht="31.8">
      <c r="A144" s="55" t="s">
        <v>197</v>
      </c>
      <c r="B144" s="56" t="s">
        <v>187</v>
      </c>
      <c r="C144" s="57" t="s">
        <v>226</v>
      </c>
      <c r="D144" s="58">
        <v>688628.39</v>
      </c>
      <c r="E144" s="59">
        <v>480784.98</v>
      </c>
      <c r="F144" s="60">
        <f t="shared" si="5"/>
        <v>207843.41000000003</v>
      </c>
    </row>
    <row r="145" spans="1:6">
      <c r="A145" s="43" t="s">
        <v>227</v>
      </c>
      <c r="B145" s="44" t="s">
        <v>187</v>
      </c>
      <c r="C145" s="45" t="s">
        <v>442</v>
      </c>
      <c r="D145" s="46">
        <v>30000</v>
      </c>
      <c r="E145" s="47">
        <v>30000</v>
      </c>
      <c r="F145" s="48" t="str">
        <f t="shared" si="5"/>
        <v>-</v>
      </c>
    </row>
    <row r="146" spans="1:6" ht="31.8">
      <c r="A146" s="55" t="s">
        <v>195</v>
      </c>
      <c r="B146" s="56" t="s">
        <v>187</v>
      </c>
      <c r="C146" s="57" t="s">
        <v>441</v>
      </c>
      <c r="D146" s="58">
        <v>30000</v>
      </c>
      <c r="E146" s="59">
        <v>30000</v>
      </c>
      <c r="F146" s="60" t="str">
        <f t="shared" si="5"/>
        <v>-</v>
      </c>
    </row>
    <row r="147" spans="1:6" ht="31.8">
      <c r="A147" s="55" t="s">
        <v>196</v>
      </c>
      <c r="B147" s="56" t="s">
        <v>187</v>
      </c>
      <c r="C147" s="57" t="s">
        <v>440</v>
      </c>
      <c r="D147" s="58">
        <v>30000</v>
      </c>
      <c r="E147" s="59">
        <v>30000</v>
      </c>
      <c r="F147" s="60" t="str">
        <f t="shared" si="5"/>
        <v>-</v>
      </c>
    </row>
    <row r="148" spans="1:6" ht="31.8">
      <c r="A148" s="55" t="s">
        <v>197</v>
      </c>
      <c r="B148" s="56" t="s">
        <v>187</v>
      </c>
      <c r="C148" s="57" t="s">
        <v>439</v>
      </c>
      <c r="D148" s="58">
        <v>30000</v>
      </c>
      <c r="E148" s="59">
        <v>30000</v>
      </c>
      <c r="F148" s="60" t="str">
        <f t="shared" si="5"/>
        <v>-</v>
      </c>
    </row>
    <row r="149" spans="1:6" ht="31.8">
      <c r="A149" s="43" t="s">
        <v>228</v>
      </c>
      <c r="B149" s="44" t="s">
        <v>187</v>
      </c>
      <c r="C149" s="45" t="s">
        <v>438</v>
      </c>
      <c r="D149" s="46">
        <v>30000</v>
      </c>
      <c r="E149" s="47">
        <v>30000</v>
      </c>
      <c r="F149" s="48" t="str">
        <f t="shared" si="5"/>
        <v>-</v>
      </c>
    </row>
    <row r="150" spans="1:6" ht="31.8">
      <c r="A150" s="55" t="s">
        <v>195</v>
      </c>
      <c r="B150" s="56" t="s">
        <v>187</v>
      </c>
      <c r="C150" s="57" t="s">
        <v>437</v>
      </c>
      <c r="D150" s="58">
        <v>30000</v>
      </c>
      <c r="E150" s="59">
        <v>30000</v>
      </c>
      <c r="F150" s="60" t="str">
        <f t="shared" si="5"/>
        <v>-</v>
      </c>
    </row>
    <row r="151" spans="1:6" ht="31.8">
      <c r="A151" s="55" t="s">
        <v>196</v>
      </c>
      <c r="B151" s="56" t="s">
        <v>187</v>
      </c>
      <c r="C151" s="57" t="s">
        <v>436</v>
      </c>
      <c r="D151" s="58">
        <v>30000</v>
      </c>
      <c r="E151" s="59">
        <v>30000</v>
      </c>
      <c r="F151" s="60" t="str">
        <f t="shared" si="5"/>
        <v>-</v>
      </c>
    </row>
    <row r="152" spans="1:6" ht="31.8">
      <c r="A152" s="55" t="s">
        <v>197</v>
      </c>
      <c r="B152" s="56" t="s">
        <v>187</v>
      </c>
      <c r="C152" s="57" t="s">
        <v>435</v>
      </c>
      <c r="D152" s="58">
        <v>30000</v>
      </c>
      <c r="E152" s="59">
        <v>30000</v>
      </c>
      <c r="F152" s="60" t="str">
        <f t="shared" si="5"/>
        <v>-</v>
      </c>
    </row>
    <row r="153" spans="1:6">
      <c r="A153" s="43" t="s">
        <v>229</v>
      </c>
      <c r="B153" s="44" t="s">
        <v>187</v>
      </c>
      <c r="C153" s="45" t="s">
        <v>434</v>
      </c>
      <c r="D153" s="46">
        <v>3891200</v>
      </c>
      <c r="E153" s="47">
        <v>3863811</v>
      </c>
      <c r="F153" s="48">
        <f t="shared" si="5"/>
        <v>27389</v>
      </c>
    </row>
    <row r="154" spans="1:6" ht="31.8">
      <c r="A154" s="55" t="s">
        <v>195</v>
      </c>
      <c r="B154" s="56" t="s">
        <v>187</v>
      </c>
      <c r="C154" s="57" t="s">
        <v>389</v>
      </c>
      <c r="D154" s="58">
        <v>638000</v>
      </c>
      <c r="E154" s="59">
        <v>610611</v>
      </c>
      <c r="F154" s="60">
        <f t="shared" si="5"/>
        <v>27389</v>
      </c>
    </row>
    <row r="155" spans="1:6" ht="31.8">
      <c r="A155" s="55" t="s">
        <v>196</v>
      </c>
      <c r="B155" s="56" t="s">
        <v>187</v>
      </c>
      <c r="C155" s="57" t="s">
        <v>388</v>
      </c>
      <c r="D155" s="58">
        <v>638000</v>
      </c>
      <c r="E155" s="59">
        <v>610611</v>
      </c>
      <c r="F155" s="60">
        <f t="shared" si="5"/>
        <v>27389</v>
      </c>
    </row>
    <row r="156" spans="1:6" ht="42">
      <c r="A156" s="55" t="s">
        <v>215</v>
      </c>
      <c r="B156" s="56" t="s">
        <v>187</v>
      </c>
      <c r="C156" s="57" t="s">
        <v>387</v>
      </c>
      <c r="D156" s="58">
        <v>635000</v>
      </c>
      <c r="E156" s="59">
        <v>607611</v>
      </c>
      <c r="F156" s="60">
        <f t="shared" si="5"/>
        <v>27389</v>
      </c>
    </row>
    <row r="157" spans="1:6" ht="31.8">
      <c r="A157" s="55" t="s">
        <v>197</v>
      </c>
      <c r="B157" s="56" t="s">
        <v>187</v>
      </c>
      <c r="C157" s="57" t="s">
        <v>386</v>
      </c>
      <c r="D157" s="58">
        <v>3000</v>
      </c>
      <c r="E157" s="59">
        <v>3000</v>
      </c>
      <c r="F157" s="60" t="str">
        <f t="shared" si="5"/>
        <v>-</v>
      </c>
    </row>
    <row r="158" spans="1:6" ht="42">
      <c r="A158" s="55" t="s">
        <v>230</v>
      </c>
      <c r="B158" s="56" t="s">
        <v>187</v>
      </c>
      <c r="C158" s="57" t="s">
        <v>385</v>
      </c>
      <c r="D158" s="58">
        <v>3253200</v>
      </c>
      <c r="E158" s="59">
        <v>3253200</v>
      </c>
      <c r="F158" s="60" t="str">
        <f t="shared" si="5"/>
        <v>-</v>
      </c>
    </row>
    <row r="159" spans="1:6">
      <c r="A159" s="55" t="s">
        <v>231</v>
      </c>
      <c r="B159" s="56" t="s">
        <v>187</v>
      </c>
      <c r="C159" s="57" t="s">
        <v>384</v>
      </c>
      <c r="D159" s="58">
        <v>3253200</v>
      </c>
      <c r="E159" s="59">
        <v>3253200</v>
      </c>
      <c r="F159" s="60" t="str">
        <f t="shared" si="5"/>
        <v>-</v>
      </c>
    </row>
    <row r="160" spans="1:6" ht="62.4">
      <c r="A160" s="55" t="s">
        <v>232</v>
      </c>
      <c r="B160" s="56" t="s">
        <v>187</v>
      </c>
      <c r="C160" s="57" t="s">
        <v>383</v>
      </c>
      <c r="D160" s="58">
        <v>3253200</v>
      </c>
      <c r="E160" s="59">
        <v>3253200</v>
      </c>
      <c r="F160" s="60" t="str">
        <f t="shared" si="5"/>
        <v>-</v>
      </c>
    </row>
    <row r="161" spans="1:6">
      <c r="A161" s="43" t="s">
        <v>233</v>
      </c>
      <c r="B161" s="44" t="s">
        <v>187</v>
      </c>
      <c r="C161" s="45" t="s">
        <v>382</v>
      </c>
      <c r="D161" s="46">
        <v>3891200</v>
      </c>
      <c r="E161" s="47">
        <v>3863811</v>
      </c>
      <c r="F161" s="48">
        <f t="shared" si="5"/>
        <v>27389</v>
      </c>
    </row>
    <row r="162" spans="1:6" ht="31.8">
      <c r="A162" s="55" t="s">
        <v>195</v>
      </c>
      <c r="B162" s="56" t="s">
        <v>187</v>
      </c>
      <c r="C162" s="57" t="s">
        <v>381</v>
      </c>
      <c r="D162" s="58">
        <v>638000</v>
      </c>
      <c r="E162" s="59">
        <v>610611</v>
      </c>
      <c r="F162" s="60">
        <f t="shared" si="5"/>
        <v>27389</v>
      </c>
    </row>
    <row r="163" spans="1:6" ht="31.8">
      <c r="A163" s="55" t="s">
        <v>196</v>
      </c>
      <c r="B163" s="56" t="s">
        <v>187</v>
      </c>
      <c r="C163" s="57" t="s">
        <v>380</v>
      </c>
      <c r="D163" s="58">
        <v>638000</v>
      </c>
      <c r="E163" s="59">
        <v>610611</v>
      </c>
      <c r="F163" s="60">
        <f t="shared" si="5"/>
        <v>27389</v>
      </c>
    </row>
    <row r="164" spans="1:6" ht="42">
      <c r="A164" s="55" t="s">
        <v>215</v>
      </c>
      <c r="B164" s="56" t="s">
        <v>187</v>
      </c>
      <c r="C164" s="57" t="s">
        <v>379</v>
      </c>
      <c r="D164" s="58">
        <v>635000</v>
      </c>
      <c r="E164" s="59">
        <v>607611</v>
      </c>
      <c r="F164" s="60">
        <f t="shared" si="5"/>
        <v>27389</v>
      </c>
    </row>
    <row r="165" spans="1:6" ht="31.8">
      <c r="A165" s="55" t="s">
        <v>197</v>
      </c>
      <c r="B165" s="56" t="s">
        <v>187</v>
      </c>
      <c r="C165" s="57" t="s">
        <v>378</v>
      </c>
      <c r="D165" s="58">
        <v>3000</v>
      </c>
      <c r="E165" s="59">
        <v>3000</v>
      </c>
      <c r="F165" s="60" t="str">
        <f t="shared" si="5"/>
        <v>-</v>
      </c>
    </row>
    <row r="166" spans="1:6" ht="42">
      <c r="A166" s="55" t="s">
        <v>230</v>
      </c>
      <c r="B166" s="56" t="s">
        <v>187</v>
      </c>
      <c r="C166" s="57" t="s">
        <v>377</v>
      </c>
      <c r="D166" s="58">
        <v>3253200</v>
      </c>
      <c r="E166" s="59">
        <v>3253200</v>
      </c>
      <c r="F166" s="60" t="str">
        <f t="shared" si="5"/>
        <v>-</v>
      </c>
    </row>
    <row r="167" spans="1:6">
      <c r="A167" s="55" t="s">
        <v>231</v>
      </c>
      <c r="B167" s="56" t="s">
        <v>187</v>
      </c>
      <c r="C167" s="57" t="s">
        <v>376</v>
      </c>
      <c r="D167" s="58">
        <v>3253200</v>
      </c>
      <c r="E167" s="59">
        <v>3253200</v>
      </c>
      <c r="F167" s="60" t="str">
        <f t="shared" si="5"/>
        <v>-</v>
      </c>
    </row>
    <row r="168" spans="1:6" ht="62.4">
      <c r="A168" s="55" t="s">
        <v>232</v>
      </c>
      <c r="B168" s="56" t="s">
        <v>187</v>
      </c>
      <c r="C168" s="57" t="s">
        <v>375</v>
      </c>
      <c r="D168" s="58">
        <v>3253200</v>
      </c>
      <c r="E168" s="59">
        <v>3253200</v>
      </c>
      <c r="F168" s="60" t="str">
        <f t="shared" si="5"/>
        <v>-</v>
      </c>
    </row>
    <row r="169" spans="1:6">
      <c r="A169" s="43" t="s">
        <v>234</v>
      </c>
      <c r="B169" s="44" t="s">
        <v>187</v>
      </c>
      <c r="C169" s="45" t="s">
        <v>374</v>
      </c>
      <c r="D169" s="46">
        <v>10000</v>
      </c>
      <c r="E169" s="47">
        <v>9925</v>
      </c>
      <c r="F169" s="48">
        <f t="shared" si="5"/>
        <v>75</v>
      </c>
    </row>
    <row r="170" spans="1:6" ht="31.8">
      <c r="A170" s="55" t="s">
        <v>195</v>
      </c>
      <c r="B170" s="56" t="s">
        <v>187</v>
      </c>
      <c r="C170" s="57" t="s">
        <v>373</v>
      </c>
      <c r="D170" s="58">
        <v>10000</v>
      </c>
      <c r="E170" s="59">
        <v>9925</v>
      </c>
      <c r="F170" s="60">
        <f t="shared" si="5"/>
        <v>75</v>
      </c>
    </row>
    <row r="171" spans="1:6" ht="31.8">
      <c r="A171" s="55" t="s">
        <v>196</v>
      </c>
      <c r="B171" s="56" t="s">
        <v>187</v>
      </c>
      <c r="C171" s="57" t="s">
        <v>372</v>
      </c>
      <c r="D171" s="58">
        <v>10000</v>
      </c>
      <c r="E171" s="59">
        <v>9925</v>
      </c>
      <c r="F171" s="60">
        <f t="shared" si="5"/>
        <v>75</v>
      </c>
    </row>
    <row r="172" spans="1:6" ht="31.8">
      <c r="A172" s="55" t="s">
        <v>197</v>
      </c>
      <c r="B172" s="56" t="s">
        <v>187</v>
      </c>
      <c r="C172" s="57" t="s">
        <v>371</v>
      </c>
      <c r="D172" s="58">
        <v>10000</v>
      </c>
      <c r="E172" s="59">
        <v>9925</v>
      </c>
      <c r="F172" s="60">
        <f t="shared" si="5"/>
        <v>75</v>
      </c>
    </row>
    <row r="173" spans="1:6">
      <c r="A173" s="43" t="s">
        <v>235</v>
      </c>
      <c r="B173" s="44" t="s">
        <v>187</v>
      </c>
      <c r="C173" s="45" t="s">
        <v>370</v>
      </c>
      <c r="D173" s="46">
        <v>10000</v>
      </c>
      <c r="E173" s="47">
        <v>9925</v>
      </c>
      <c r="F173" s="48">
        <f t="shared" si="5"/>
        <v>75</v>
      </c>
    </row>
    <row r="174" spans="1:6" ht="31.8">
      <c r="A174" s="55" t="s">
        <v>195</v>
      </c>
      <c r="B174" s="56" t="s">
        <v>187</v>
      </c>
      <c r="C174" s="57" t="s">
        <v>369</v>
      </c>
      <c r="D174" s="58">
        <v>10000</v>
      </c>
      <c r="E174" s="59">
        <v>9925</v>
      </c>
      <c r="F174" s="60">
        <f t="shared" si="5"/>
        <v>75</v>
      </c>
    </row>
    <row r="175" spans="1:6" ht="31.8">
      <c r="A175" s="55" t="s">
        <v>196</v>
      </c>
      <c r="B175" s="56" t="s">
        <v>187</v>
      </c>
      <c r="C175" s="57" t="s">
        <v>368</v>
      </c>
      <c r="D175" s="58">
        <v>10000</v>
      </c>
      <c r="E175" s="59">
        <v>9925</v>
      </c>
      <c r="F175" s="60">
        <f t="shared" ref="F175:F176" si="6">IF(OR(D175="-",E175&gt;=D175),"-",D175-IF(E175="-",0,E175))</f>
        <v>75</v>
      </c>
    </row>
    <row r="176" spans="1:6" ht="32.4" thickBot="1">
      <c r="A176" s="55" t="s">
        <v>197</v>
      </c>
      <c r="B176" s="56" t="s">
        <v>187</v>
      </c>
      <c r="C176" s="57" t="s">
        <v>367</v>
      </c>
      <c r="D176" s="58">
        <v>10000</v>
      </c>
      <c r="E176" s="59">
        <v>9925</v>
      </c>
      <c r="F176" s="60">
        <f t="shared" si="6"/>
        <v>75</v>
      </c>
    </row>
    <row r="177" spans="1:6" ht="15" thickBot="1">
      <c r="A177" s="61"/>
      <c r="B177" s="62"/>
      <c r="C177" s="63"/>
      <c r="D177" s="64"/>
      <c r="E177" s="62"/>
      <c r="F177" s="62"/>
    </row>
    <row r="178" spans="1:6" ht="22.2" thickBot="1">
      <c r="A178" s="65" t="s">
        <v>236</v>
      </c>
      <c r="B178" s="66" t="s">
        <v>237</v>
      </c>
      <c r="C178" s="67" t="s">
        <v>188</v>
      </c>
      <c r="D178" s="68">
        <v>-2032213.85</v>
      </c>
      <c r="E178" s="68">
        <v>-455944.29</v>
      </c>
      <c r="F178" s="69" t="s">
        <v>238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 E178:F178 E15:F176">
    <cfRule type="cellIs" dxfId="14" priority="164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abSelected="1" topLeftCell="A31" workbookViewId="0">
      <selection activeCell="C13" sqref="C13"/>
    </sheetView>
  </sheetViews>
  <sheetFormatPr defaultRowHeight="14.4"/>
  <cols>
    <col min="1" max="1" width="28.21875" customWidth="1"/>
    <col min="3" max="3" width="17.44140625" customWidth="1"/>
    <col min="4" max="4" width="12.6640625" customWidth="1"/>
    <col min="5" max="5" width="14.21875" customWidth="1"/>
    <col min="6" max="6" width="13.33203125" customWidth="1"/>
  </cols>
  <sheetData>
    <row r="1" spans="1:6">
      <c r="A1" s="153" t="s">
        <v>239</v>
      </c>
      <c r="B1" s="153"/>
      <c r="C1" s="153"/>
      <c r="D1" s="153"/>
      <c r="E1" s="153"/>
      <c r="F1" s="153"/>
    </row>
    <row r="2" spans="1:6">
      <c r="A2" s="136" t="s">
        <v>240</v>
      </c>
      <c r="B2" s="136"/>
      <c r="C2" s="136"/>
      <c r="D2" s="136"/>
      <c r="E2" s="136"/>
      <c r="F2" s="136"/>
    </row>
    <row r="3" spans="1:6" ht="15" thickBot="1">
      <c r="A3" s="33"/>
      <c r="B3" s="70"/>
      <c r="C3" s="34"/>
      <c r="D3" s="35"/>
      <c r="E3" s="35"/>
      <c r="F3" s="71"/>
    </row>
    <row r="4" spans="1:6">
      <c r="A4" s="137" t="s">
        <v>21</v>
      </c>
      <c r="B4" s="140" t="s">
        <v>22</v>
      </c>
      <c r="C4" s="149" t="s">
        <v>241</v>
      </c>
      <c r="D4" s="143" t="s">
        <v>24</v>
      </c>
      <c r="E4" s="143" t="s">
        <v>25</v>
      </c>
      <c r="F4" s="128" t="s">
        <v>26</v>
      </c>
    </row>
    <row r="5" spans="1:6">
      <c r="A5" s="138"/>
      <c r="B5" s="141"/>
      <c r="C5" s="150"/>
      <c r="D5" s="144"/>
      <c r="E5" s="144"/>
      <c r="F5" s="129"/>
    </row>
    <row r="6" spans="1:6">
      <c r="A6" s="138"/>
      <c r="B6" s="141"/>
      <c r="C6" s="150"/>
      <c r="D6" s="144"/>
      <c r="E6" s="144"/>
      <c r="F6" s="129"/>
    </row>
    <row r="7" spans="1:6">
      <c r="A7" s="138"/>
      <c r="B7" s="141"/>
      <c r="C7" s="150"/>
      <c r="D7" s="144"/>
      <c r="E7" s="144"/>
      <c r="F7" s="129"/>
    </row>
    <row r="8" spans="1:6">
      <c r="A8" s="138"/>
      <c r="B8" s="141"/>
      <c r="C8" s="150"/>
      <c r="D8" s="144"/>
      <c r="E8" s="144"/>
      <c r="F8" s="129"/>
    </row>
    <row r="9" spans="1:6">
      <c r="A9" s="138"/>
      <c r="B9" s="141"/>
      <c r="C9" s="150"/>
      <c r="D9" s="144"/>
      <c r="E9" s="144"/>
      <c r="F9" s="129"/>
    </row>
    <row r="10" spans="1:6">
      <c r="A10" s="139"/>
      <c r="B10" s="142"/>
      <c r="C10" s="154"/>
      <c r="D10" s="145"/>
      <c r="E10" s="145"/>
      <c r="F10" s="130"/>
    </row>
    <row r="11" spans="1:6" ht="15" thickBot="1">
      <c r="A11" s="20">
        <v>1</v>
      </c>
      <c r="B11" s="21">
        <v>2</v>
      </c>
      <c r="C11" s="22">
        <v>3</v>
      </c>
      <c r="D11" s="23" t="s">
        <v>27</v>
      </c>
      <c r="E11" s="42" t="s">
        <v>28</v>
      </c>
      <c r="F11" s="107" t="s">
        <v>29</v>
      </c>
    </row>
    <row r="12" spans="1:6" ht="21.6">
      <c r="A12" s="82" t="s">
        <v>242</v>
      </c>
      <c r="B12" s="87" t="s">
        <v>243</v>
      </c>
      <c r="C12" s="88" t="s">
        <v>188</v>
      </c>
      <c r="D12" s="89">
        <v>2488158.14</v>
      </c>
      <c r="E12" s="101">
        <v>-455944.29</v>
      </c>
      <c r="F12" s="74">
        <v>2032213.85</v>
      </c>
    </row>
    <row r="13" spans="1:6">
      <c r="A13" s="96" t="s">
        <v>33</v>
      </c>
      <c r="B13" s="75"/>
      <c r="C13" s="76"/>
      <c r="D13" s="77"/>
      <c r="E13" s="27"/>
      <c r="F13" s="108"/>
    </row>
    <row r="14" spans="1:6" ht="21.6">
      <c r="A14" s="94" t="s">
        <v>244</v>
      </c>
      <c r="B14" s="78" t="s">
        <v>245</v>
      </c>
      <c r="C14" s="79" t="s">
        <v>188</v>
      </c>
      <c r="D14" s="46" t="s">
        <v>40</v>
      </c>
      <c r="E14" s="47" t="s">
        <v>40</v>
      </c>
      <c r="F14" s="74" t="s">
        <v>40</v>
      </c>
    </row>
    <row r="15" spans="1:6">
      <c r="A15" s="96" t="s">
        <v>246</v>
      </c>
      <c r="B15" s="75"/>
      <c r="C15" s="76"/>
      <c r="D15" s="77"/>
      <c r="E15" s="27"/>
      <c r="F15" s="108"/>
    </row>
    <row r="16" spans="1:6" ht="21.6">
      <c r="A16" s="97" t="s">
        <v>247</v>
      </c>
      <c r="B16" s="91" t="s">
        <v>248</v>
      </c>
      <c r="C16" s="92" t="s">
        <v>188</v>
      </c>
      <c r="D16" s="93" t="s">
        <v>40</v>
      </c>
      <c r="E16" s="102" t="s">
        <v>40</v>
      </c>
      <c r="F16" s="74" t="s">
        <v>40</v>
      </c>
    </row>
    <row r="17" spans="1:6">
      <c r="A17" s="95"/>
      <c r="B17" s="72"/>
      <c r="C17" s="73"/>
      <c r="D17" s="74"/>
      <c r="E17" s="103"/>
      <c r="F17" s="74"/>
    </row>
    <row r="18" spans="1:6">
      <c r="A18" s="94" t="s">
        <v>249</v>
      </c>
      <c r="B18" s="78" t="s">
        <v>250</v>
      </c>
      <c r="C18" s="79" t="s">
        <v>258</v>
      </c>
      <c r="D18" s="46">
        <v>2488158.14</v>
      </c>
      <c r="E18" s="47">
        <v>455944.29</v>
      </c>
      <c r="F18" s="74">
        <v>2032213.85</v>
      </c>
    </row>
    <row r="19" spans="1:6">
      <c r="A19" s="82" t="s">
        <v>257</v>
      </c>
      <c r="B19" s="72" t="s">
        <v>250</v>
      </c>
      <c r="C19" s="73" t="s">
        <v>256</v>
      </c>
      <c r="D19" s="74">
        <v>-23327200</v>
      </c>
      <c r="E19" s="103">
        <v>-24060939.32</v>
      </c>
      <c r="F19" s="74">
        <v>733739.32</v>
      </c>
    </row>
    <row r="20" spans="1:6">
      <c r="A20" s="82" t="s">
        <v>260</v>
      </c>
      <c r="B20" s="72" t="s">
        <v>251</v>
      </c>
      <c r="C20" s="73" t="s">
        <v>256</v>
      </c>
      <c r="D20" s="74">
        <v>-23327200</v>
      </c>
      <c r="E20" s="103">
        <v>-24060939.32</v>
      </c>
      <c r="F20" s="109" t="s">
        <v>267</v>
      </c>
    </row>
    <row r="21" spans="1:6">
      <c r="A21" s="82" t="s">
        <v>261</v>
      </c>
      <c r="B21" s="72" t="s">
        <v>251</v>
      </c>
      <c r="C21" s="73" t="s">
        <v>259</v>
      </c>
      <c r="D21" s="74">
        <v>-23327200</v>
      </c>
      <c r="E21" s="103">
        <v>-24060939.32</v>
      </c>
      <c r="F21" s="109" t="s">
        <v>267</v>
      </c>
    </row>
    <row r="22" spans="1:6">
      <c r="A22" s="86" t="s">
        <v>261</v>
      </c>
      <c r="B22" s="72" t="s">
        <v>251</v>
      </c>
      <c r="C22" s="73" t="s">
        <v>262</v>
      </c>
      <c r="D22" s="74">
        <v>-23327200</v>
      </c>
      <c r="E22" s="103">
        <v>-24060939.32</v>
      </c>
      <c r="F22" s="109" t="s">
        <v>267</v>
      </c>
    </row>
    <row r="23" spans="1:6">
      <c r="A23" s="85" t="s">
        <v>265</v>
      </c>
      <c r="B23" s="98" t="s">
        <v>251</v>
      </c>
      <c r="C23" s="80" t="s">
        <v>255</v>
      </c>
      <c r="D23" s="26">
        <v>-23327200</v>
      </c>
      <c r="E23" s="104">
        <v>-24060939.32</v>
      </c>
      <c r="F23" s="109" t="s">
        <v>267</v>
      </c>
    </row>
    <row r="24" spans="1:6">
      <c r="A24" s="85" t="s">
        <v>266</v>
      </c>
      <c r="B24" s="98" t="s">
        <v>252</v>
      </c>
      <c r="C24" s="73" t="s">
        <v>263</v>
      </c>
      <c r="D24" s="74">
        <v>25815358.140000001</v>
      </c>
      <c r="E24" s="103">
        <v>24516883.609999999</v>
      </c>
      <c r="F24" s="109" t="s">
        <v>267</v>
      </c>
    </row>
    <row r="25" spans="1:6">
      <c r="A25" s="85" t="s">
        <v>266</v>
      </c>
      <c r="B25" s="99" t="s">
        <v>252</v>
      </c>
      <c r="C25" s="83" t="s">
        <v>263</v>
      </c>
      <c r="D25" s="84">
        <v>25815358.140000001</v>
      </c>
      <c r="E25" s="105">
        <v>24516883.609999999</v>
      </c>
      <c r="F25" s="109" t="s">
        <v>267</v>
      </c>
    </row>
    <row r="26" spans="1:6" ht="13.2" customHeight="1">
      <c r="A26" s="85" t="s">
        <v>266</v>
      </c>
      <c r="B26" s="98" t="s">
        <v>252</v>
      </c>
      <c r="C26" s="80" t="s">
        <v>264</v>
      </c>
      <c r="D26" s="26">
        <v>25815358.140000001</v>
      </c>
      <c r="E26" s="104">
        <v>24516883.609999999</v>
      </c>
      <c r="F26" s="109" t="s">
        <v>267</v>
      </c>
    </row>
    <row r="27" spans="1:6">
      <c r="A27" s="85" t="s">
        <v>266</v>
      </c>
      <c r="B27" s="98" t="s">
        <v>252</v>
      </c>
      <c r="C27" s="80" t="s">
        <v>254</v>
      </c>
      <c r="D27" s="26">
        <v>25815358.140000001</v>
      </c>
      <c r="E27" s="104">
        <v>24516883.609999999</v>
      </c>
      <c r="F27" s="109" t="s">
        <v>267</v>
      </c>
    </row>
    <row r="28" spans="1:6" ht="15" thickBot="1">
      <c r="B28" s="90"/>
      <c r="C28" s="100" t="s">
        <v>268</v>
      </c>
      <c r="D28" s="100" t="s">
        <v>268</v>
      </c>
      <c r="E28" s="106" t="s">
        <v>268</v>
      </c>
      <c r="F28" s="109" t="s">
        <v>267</v>
      </c>
    </row>
    <row r="30" spans="1:6">
      <c r="A30" s="155" t="s">
        <v>449</v>
      </c>
      <c r="B30" s="155"/>
      <c r="C30" s="156"/>
      <c r="D30" s="156"/>
      <c r="E30" s="156"/>
      <c r="F30" s="156"/>
    </row>
    <row r="31" spans="1:6">
      <c r="A31" s="155"/>
      <c r="B31" s="155"/>
      <c r="C31" s="156"/>
      <c r="D31" s="156"/>
      <c r="E31" s="156"/>
      <c r="F31" s="156"/>
    </row>
    <row r="32" spans="1:6">
      <c r="A32" s="155"/>
      <c r="B32" s="155"/>
      <c r="C32" s="156"/>
      <c r="D32" s="156"/>
      <c r="E32" s="156"/>
      <c r="F32" s="156"/>
    </row>
    <row r="33" spans="1:6">
      <c r="A33" s="155" t="s">
        <v>450</v>
      </c>
      <c r="B33" s="155"/>
      <c r="C33" s="156"/>
      <c r="D33" s="156"/>
      <c r="E33" s="156"/>
      <c r="F33" s="156"/>
    </row>
    <row r="34" spans="1:6">
      <c r="A34" s="155" t="s">
        <v>451</v>
      </c>
      <c r="B34" s="155"/>
      <c r="C34" s="156"/>
      <c r="D34" s="156"/>
      <c r="E34" s="156"/>
      <c r="F34" s="156"/>
    </row>
    <row r="35" spans="1:6">
      <c r="A35" s="155"/>
      <c r="B35" s="155"/>
      <c r="C35" s="156"/>
      <c r="D35" s="156"/>
      <c r="E35" s="156"/>
      <c r="F35" s="156"/>
    </row>
    <row r="36" spans="1:6">
      <c r="A36" s="155"/>
      <c r="B36" s="155"/>
      <c r="C36" s="156"/>
      <c r="D36" s="156"/>
      <c r="E36" s="156"/>
      <c r="F36" s="156"/>
    </row>
    <row r="37" spans="1:6">
      <c r="A37" s="155" t="s">
        <v>452</v>
      </c>
      <c r="B37" s="155"/>
      <c r="C37" s="156"/>
      <c r="D37" s="156"/>
      <c r="E37" s="156"/>
      <c r="F37" s="156"/>
    </row>
    <row r="38" spans="1:6">
      <c r="A38" s="157"/>
      <c r="B38" s="157"/>
      <c r="C38" s="158"/>
      <c r="D38" s="158"/>
      <c r="E38" s="158"/>
      <c r="F38" s="158"/>
    </row>
    <row r="39" spans="1:6">
      <c r="A39" s="155"/>
      <c r="B39" s="155"/>
      <c r="C39" s="156"/>
      <c r="D39" s="156"/>
      <c r="E39" s="156"/>
      <c r="F39" s="156"/>
    </row>
    <row r="40" spans="1:6">
      <c r="A40" s="159" t="s">
        <v>453</v>
      </c>
      <c r="B40" s="159"/>
      <c r="C40" s="160"/>
      <c r="D40" s="160"/>
      <c r="E40" s="160"/>
      <c r="F40" s="160"/>
    </row>
  </sheetData>
  <mergeCells count="10">
    <mergeCell ref="A40:B40"/>
    <mergeCell ref="C40:F40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7">
    <cfRule type="cellIs" dxfId="11" priority="12" stopIfTrue="1" operator="equal">
      <formula>0</formula>
    </cfRule>
  </conditionalFormatting>
  <conditionalFormatting sqref="E18:F18">
    <cfRule type="cellIs" dxfId="10" priority="11" stopIfTrue="1" operator="equal">
      <formula>0</formula>
    </cfRule>
  </conditionalFormatting>
  <conditionalFormatting sqref="E19:F19">
    <cfRule type="cellIs" dxfId="9" priority="10" stopIfTrue="1" operator="equal">
      <formula>0</formula>
    </cfRule>
  </conditionalFormatting>
  <conditionalFormatting sqref="E20:F20 F21:F28">
    <cfRule type="cellIs" dxfId="8" priority="9" stopIfTrue="1" operator="equal">
      <formula>0</formula>
    </cfRule>
  </conditionalFormatting>
  <conditionalFormatting sqref="E21:F21">
    <cfRule type="cellIs" dxfId="7" priority="8" stopIfTrue="1" operator="equal">
      <formula>0</formula>
    </cfRule>
  </conditionalFormatting>
  <conditionalFormatting sqref="E22:F22">
    <cfRule type="cellIs" dxfId="6" priority="7" stopIfTrue="1" operator="equal">
      <formula>0</formula>
    </cfRule>
  </conditionalFormatting>
  <conditionalFormatting sqref="E23:F24">
    <cfRule type="cellIs" dxfId="5" priority="6" stopIfTrue="1" operator="equal">
      <formula>0</formula>
    </cfRule>
  </conditionalFormatting>
  <conditionalFormatting sqref="E25:F25">
    <cfRule type="cellIs" dxfId="4" priority="5" stopIfTrue="1" operator="equal">
      <formula>0</formula>
    </cfRule>
  </conditionalFormatting>
  <conditionalFormatting sqref="E26:F27 F28">
    <cfRule type="cellIs" dxfId="3" priority="4" stopIfTrue="1" operator="equal">
      <formula>0</formula>
    </cfRule>
  </conditionalFormatting>
  <conditionalFormatting sqref="E24">
    <cfRule type="cellIs" dxfId="2" priority="3" stopIfTrue="1" operator="equal">
      <formula>0</formula>
    </cfRule>
  </conditionalFormatting>
  <conditionalFormatting sqref="E19:E20">
    <cfRule type="cellIs" dxfId="1" priority="2" stopIfTrue="1" operator="equal">
      <formula>0</formula>
    </cfRule>
  </conditionalFormatting>
  <conditionalFormatting sqref="F20:F2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A10" sqref="A10:E106"/>
    </sheetView>
  </sheetViews>
  <sheetFormatPr defaultRowHeight="14.4"/>
  <cols>
    <col min="2" max="5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</vt:lpstr>
      <vt:lpstr>расход</vt:lpstr>
      <vt:lpstr>источники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2017-03-20T06:26:33Z</cp:lastPrinted>
  <dcterms:created xsi:type="dcterms:W3CDTF">2017-03-15T05:58:04Z</dcterms:created>
  <dcterms:modified xsi:type="dcterms:W3CDTF">2017-03-20T06:26:40Z</dcterms:modified>
</cp:coreProperties>
</file>